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aren.falcon\Desktop\SGC\SGC\2025\Tableros de indicadores 2025\"/>
    </mc:Choice>
  </mc:AlternateContent>
  <xr:revisionPtr revIDLastSave="0" documentId="13_ncr:1_{020F3AC5-733D-46C2-AD52-10D8023C3DBD}" xr6:coauthVersionLast="47" xr6:coauthVersionMax="47" xr10:uidLastSave="{00000000-0000-0000-0000-000000000000}"/>
  <bookViews>
    <workbookView xWindow="-110" yWindow="-110" windowWidth="19420" windowHeight="11500" tabRatio="689" xr2:uid="{00000000-000D-0000-FFFF-FFFF00000000}"/>
  </bookViews>
  <sheets>
    <sheet name="PANEL DE CONTROL DISTRITAL" sheetId="14" r:id="rId1"/>
    <sheet name="030151" sheetId="29" r:id="rId2"/>
    <sheet name="030152" sheetId="70" r:id="rId3"/>
    <sheet name="030153" sheetId="71" r:id="rId4"/>
    <sheet name="030154" sheetId="72" r:id="rId5"/>
    <sheet name="030155" sheetId="82" r:id="rId6"/>
    <sheet name="030156" sheetId="83" r:id="rId7"/>
    <sheet name="030157" sheetId="79" r:id="rId8"/>
    <sheet name="030251" sheetId="74" r:id="rId9"/>
    <sheet name="030252" sheetId="75" r:id="rId10"/>
  </sheets>
  <definedNames>
    <definedName name="_xlnm.Print_Titles" localSheetId="1">'030151'!$1:$4</definedName>
    <definedName name="_xlnm.Print_Titles" localSheetId="2">'030152'!$1:$4</definedName>
    <definedName name="_xlnm.Print_Titles" localSheetId="3">'030153'!$1:$4</definedName>
    <definedName name="_xlnm.Print_Titles" localSheetId="4">'030154'!$1:$4</definedName>
    <definedName name="_xlnm.Print_Titles" localSheetId="5">'030155'!$1:$4</definedName>
    <definedName name="_xlnm.Print_Titles" localSheetId="6">'030156'!$1:$4</definedName>
    <definedName name="_xlnm.Print_Titles" localSheetId="7">'030157'!$1:$4</definedName>
    <definedName name="_xlnm.Print_Titles" localSheetId="8">'030251'!$1:$4</definedName>
    <definedName name="_xlnm.Print_Titles" localSheetId="9">'030252'!$1:$4</definedName>
    <definedName name="_xlnm.Print_Titles" localSheetId="0">'PANEL DE CONTROL DISTRITAL'!$1:$4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10" i="79" l="1"/>
  <c r="BC10" i="83"/>
  <c r="BC10" i="82"/>
  <c r="W9" i="75" l="1"/>
  <c r="X9" i="75"/>
  <c r="Y9" i="75"/>
  <c r="Z9" i="75"/>
  <c r="AA9" i="75"/>
  <c r="AB9" i="75"/>
  <c r="AC9" i="75"/>
  <c r="AD9" i="75"/>
  <c r="AE9" i="75"/>
  <c r="AF9" i="75"/>
  <c r="AG9" i="75"/>
  <c r="AH9" i="75"/>
  <c r="AI9" i="75"/>
  <c r="AJ9" i="75"/>
  <c r="AK9" i="75"/>
  <c r="AL9" i="75"/>
  <c r="AM9" i="75"/>
  <c r="AN9" i="75"/>
  <c r="AO9" i="75"/>
  <c r="AP9" i="75"/>
  <c r="AQ9" i="75"/>
  <c r="AR9" i="75"/>
  <c r="AS9" i="75"/>
  <c r="AT9" i="75"/>
  <c r="AU9" i="75"/>
  <c r="AV9" i="75"/>
  <c r="AW9" i="75"/>
  <c r="AX9" i="75"/>
  <c r="AY9" i="75"/>
  <c r="AZ9" i="75"/>
  <c r="BA9" i="75"/>
  <c r="BB9" i="75"/>
  <c r="W9" i="74"/>
  <c r="X9" i="74"/>
  <c r="Y9" i="74"/>
  <c r="Z9" i="74"/>
  <c r="AA9" i="74"/>
  <c r="AB9" i="74"/>
  <c r="AC9" i="74"/>
  <c r="AD9" i="74"/>
  <c r="AE9" i="74"/>
  <c r="AF9" i="74"/>
  <c r="AG9" i="74"/>
  <c r="AH9" i="74"/>
  <c r="AI9" i="74"/>
  <c r="AJ9" i="74"/>
  <c r="AK9" i="74"/>
  <c r="AL9" i="74"/>
  <c r="AM9" i="74"/>
  <c r="AN9" i="74"/>
  <c r="AO9" i="74"/>
  <c r="AP9" i="74"/>
  <c r="AQ9" i="74"/>
  <c r="AR9" i="74"/>
  <c r="AS9" i="74"/>
  <c r="AT9" i="74"/>
  <c r="AU9" i="74"/>
  <c r="AV9" i="74"/>
  <c r="AW9" i="74"/>
  <c r="AX9" i="74"/>
  <c r="AY9" i="74"/>
  <c r="AZ9" i="74"/>
  <c r="BA9" i="74"/>
  <c r="BB9" i="74"/>
  <c r="X9" i="79"/>
  <c r="Y9" i="79"/>
  <c r="Z9" i="79"/>
  <c r="AA9" i="79"/>
  <c r="AB9" i="79"/>
  <c r="AC9" i="79"/>
  <c r="AD9" i="79"/>
  <c r="AE9" i="79"/>
  <c r="AF9" i="79"/>
  <c r="AG9" i="79"/>
  <c r="AH9" i="79"/>
  <c r="AI9" i="79"/>
  <c r="AJ9" i="79"/>
  <c r="AK9" i="79"/>
  <c r="AL9" i="79"/>
  <c r="AM9" i="79"/>
  <c r="AN9" i="79"/>
  <c r="AO9" i="79"/>
  <c r="AP9" i="79"/>
  <c r="AQ9" i="79"/>
  <c r="AR9" i="79"/>
  <c r="AS9" i="79"/>
  <c r="AT9" i="79"/>
  <c r="AU9" i="79"/>
  <c r="AV9" i="79"/>
  <c r="AW9" i="79"/>
  <c r="AX9" i="79"/>
  <c r="AY9" i="79"/>
  <c r="AZ9" i="79"/>
  <c r="BA9" i="79"/>
  <c r="BB9" i="79"/>
  <c r="X9" i="83"/>
  <c r="Y9" i="83"/>
  <c r="Z9" i="83"/>
  <c r="AA9" i="83"/>
  <c r="AB9" i="83"/>
  <c r="AC9" i="83"/>
  <c r="AD9" i="83"/>
  <c r="AE9" i="83"/>
  <c r="AF9" i="83"/>
  <c r="AG9" i="83"/>
  <c r="AH9" i="83"/>
  <c r="AI9" i="83"/>
  <c r="AJ9" i="83"/>
  <c r="AK9" i="83"/>
  <c r="AL9" i="83"/>
  <c r="AM9" i="83"/>
  <c r="AN9" i="83"/>
  <c r="AO9" i="83"/>
  <c r="AP9" i="83"/>
  <c r="AQ9" i="83"/>
  <c r="AR9" i="83"/>
  <c r="AS9" i="83"/>
  <c r="AT9" i="83"/>
  <c r="AU9" i="83"/>
  <c r="AV9" i="83"/>
  <c r="AW9" i="83"/>
  <c r="AX9" i="83"/>
  <c r="AY9" i="83"/>
  <c r="AZ9" i="83"/>
  <c r="BA9" i="83"/>
  <c r="BB9" i="83"/>
  <c r="X9" i="82"/>
  <c r="Y9" i="82"/>
  <c r="Z9" i="82"/>
  <c r="AA9" i="82"/>
  <c r="AB9" i="82"/>
  <c r="AC9" i="82"/>
  <c r="AD9" i="82"/>
  <c r="AE9" i="82"/>
  <c r="AF9" i="82"/>
  <c r="AG9" i="82"/>
  <c r="AH9" i="82"/>
  <c r="AI9" i="82"/>
  <c r="AJ9" i="82"/>
  <c r="AK9" i="82"/>
  <c r="AL9" i="82"/>
  <c r="AM9" i="82"/>
  <c r="AN9" i="82"/>
  <c r="AO9" i="82"/>
  <c r="AP9" i="82"/>
  <c r="AQ9" i="82"/>
  <c r="AR9" i="82"/>
  <c r="AS9" i="82"/>
  <c r="AT9" i="82"/>
  <c r="AU9" i="82"/>
  <c r="AV9" i="82"/>
  <c r="AW9" i="82"/>
  <c r="AX9" i="82"/>
  <c r="AY9" i="82"/>
  <c r="AZ9" i="82"/>
  <c r="BA9" i="82"/>
  <c r="BB9" i="82"/>
  <c r="X9" i="72"/>
  <c r="Y9" i="72"/>
  <c r="Z9" i="72"/>
  <c r="AA9" i="72"/>
  <c r="AB9" i="72"/>
  <c r="AC9" i="72"/>
  <c r="AD9" i="72"/>
  <c r="AE9" i="72"/>
  <c r="AF9" i="72"/>
  <c r="AG9" i="72"/>
  <c r="AH9" i="72"/>
  <c r="AI9" i="72"/>
  <c r="AJ9" i="72"/>
  <c r="AK9" i="72"/>
  <c r="AL9" i="72"/>
  <c r="AM9" i="72"/>
  <c r="AN9" i="72"/>
  <c r="AO9" i="72"/>
  <c r="AP9" i="72"/>
  <c r="AQ9" i="72"/>
  <c r="AR9" i="72"/>
  <c r="AS9" i="72"/>
  <c r="AT9" i="72"/>
  <c r="AU9" i="72"/>
  <c r="AV9" i="72"/>
  <c r="AW9" i="72"/>
  <c r="AX9" i="72"/>
  <c r="AY9" i="72"/>
  <c r="AZ9" i="72"/>
  <c r="BA9" i="72"/>
  <c r="BB9" i="72"/>
  <c r="BA9" i="71"/>
  <c r="BB9" i="71"/>
  <c r="AP9" i="71"/>
  <c r="AQ9" i="71"/>
  <c r="AR9" i="71"/>
  <c r="AS9" i="71"/>
  <c r="AT9" i="71"/>
  <c r="AU9" i="71"/>
  <c r="AV9" i="71"/>
  <c r="AW9" i="71"/>
  <c r="AX9" i="71"/>
  <c r="AY9" i="71"/>
  <c r="AZ9" i="71"/>
  <c r="X9" i="71"/>
  <c r="Y9" i="71"/>
  <c r="Z9" i="71"/>
  <c r="AA9" i="71"/>
  <c r="AB9" i="71"/>
  <c r="AC9" i="71"/>
  <c r="AD9" i="71"/>
  <c r="AE9" i="71"/>
  <c r="AF9" i="71"/>
  <c r="AG9" i="71"/>
  <c r="AH9" i="71"/>
  <c r="AI9" i="71"/>
  <c r="AJ9" i="71"/>
  <c r="AK9" i="71"/>
  <c r="AL9" i="71"/>
  <c r="AM9" i="71"/>
  <c r="AN9" i="71"/>
  <c r="AO9" i="71"/>
  <c r="AZ9" i="70"/>
  <c r="BA9" i="70"/>
  <c r="BB9" i="70"/>
  <c r="AU9" i="70"/>
  <c r="AV9" i="70"/>
  <c r="AW9" i="70"/>
  <c r="AX9" i="70"/>
  <c r="AY9" i="70"/>
  <c r="AO9" i="70"/>
  <c r="AP9" i="70"/>
  <c r="AQ9" i="70"/>
  <c r="AR9" i="70"/>
  <c r="AS9" i="70"/>
  <c r="AT9" i="70"/>
  <c r="AC9" i="70"/>
  <c r="AD9" i="70"/>
  <c r="AE9" i="70"/>
  <c r="AF9" i="70"/>
  <c r="AG9" i="70"/>
  <c r="AH9" i="70"/>
  <c r="AI9" i="70"/>
  <c r="AJ9" i="70"/>
  <c r="AK9" i="70"/>
  <c r="AL9" i="70"/>
  <c r="AM9" i="70"/>
  <c r="AN9" i="70"/>
  <c r="AB9" i="70"/>
  <c r="X9" i="70"/>
  <c r="Y9" i="70"/>
  <c r="Z9" i="70"/>
  <c r="AA9" i="70"/>
  <c r="BC16" i="75"/>
  <c r="BC16" i="74"/>
  <c r="BC16" i="79"/>
  <c r="BC16" i="83"/>
  <c r="BC16" i="82"/>
  <c r="BC16" i="72"/>
  <c r="BC16" i="71"/>
  <c r="BC16" i="70"/>
  <c r="BC16" i="29"/>
  <c r="I7" i="83"/>
  <c r="I7" i="82"/>
  <c r="I7" i="72"/>
  <c r="I7" i="71"/>
  <c r="I7" i="70"/>
  <c r="A1" i="70"/>
  <c r="K15" i="14" l="1"/>
  <c r="I7" i="79"/>
  <c r="I7" i="75"/>
  <c r="I7" i="74"/>
  <c r="H26" i="83"/>
  <c r="BC25" i="83"/>
  <c r="H25" i="83"/>
  <c r="G25" i="83"/>
  <c r="F25" i="83"/>
  <c r="E25" i="83"/>
  <c r="D25" i="83"/>
  <c r="C25" i="83"/>
  <c r="B25" i="83"/>
  <c r="A25" i="83"/>
  <c r="H23" i="83"/>
  <c r="BC22" i="83"/>
  <c r="H22" i="83"/>
  <c r="G22" i="83"/>
  <c r="F22" i="83"/>
  <c r="E22" i="83"/>
  <c r="D22" i="83"/>
  <c r="C22" i="83"/>
  <c r="B22" i="83"/>
  <c r="A22" i="83"/>
  <c r="H20" i="83"/>
  <c r="BC19" i="83"/>
  <c r="H19" i="83"/>
  <c r="G19" i="83"/>
  <c r="F19" i="83"/>
  <c r="E19" i="83"/>
  <c r="D19" i="83"/>
  <c r="C19" i="83"/>
  <c r="B19" i="83"/>
  <c r="A19" i="83"/>
  <c r="H17" i="83"/>
  <c r="H16" i="83"/>
  <c r="G16" i="83"/>
  <c r="F16" i="83"/>
  <c r="E16" i="83"/>
  <c r="D16" i="83"/>
  <c r="C16" i="83"/>
  <c r="B16" i="83"/>
  <c r="A16" i="83"/>
  <c r="H14" i="83"/>
  <c r="BC13" i="83"/>
  <c r="H13" i="83"/>
  <c r="G13" i="83"/>
  <c r="F13" i="83"/>
  <c r="E13" i="83"/>
  <c r="D13" i="83"/>
  <c r="C13" i="83"/>
  <c r="B13" i="83"/>
  <c r="A13" i="83"/>
  <c r="H11" i="83"/>
  <c r="H10" i="83"/>
  <c r="G10" i="83"/>
  <c r="F10" i="83"/>
  <c r="E10" i="83"/>
  <c r="D10" i="83"/>
  <c r="C10" i="83"/>
  <c r="B10" i="83"/>
  <c r="A10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D9" i="83"/>
  <c r="C9" i="83"/>
  <c r="B9" i="83"/>
  <c r="E7" i="83"/>
  <c r="B7" i="83"/>
  <c r="B6" i="83"/>
  <c r="A6" i="83"/>
  <c r="A1" i="83"/>
  <c r="H26" i="82"/>
  <c r="BC25" i="82"/>
  <c r="H25" i="82"/>
  <c r="G25" i="82"/>
  <c r="F25" i="82"/>
  <c r="E25" i="82"/>
  <c r="D25" i="82"/>
  <c r="C25" i="82"/>
  <c r="B25" i="82"/>
  <c r="A25" i="82"/>
  <c r="H23" i="82"/>
  <c r="BC22" i="82"/>
  <c r="H22" i="82"/>
  <c r="G22" i="82"/>
  <c r="F22" i="82"/>
  <c r="E22" i="82"/>
  <c r="D22" i="82"/>
  <c r="C22" i="82"/>
  <c r="B22" i="82"/>
  <c r="A22" i="82"/>
  <c r="H20" i="82"/>
  <c r="BC19" i="82"/>
  <c r="H19" i="82"/>
  <c r="G19" i="82"/>
  <c r="F19" i="82"/>
  <c r="E19" i="82"/>
  <c r="D19" i="82"/>
  <c r="C19" i="82"/>
  <c r="B19" i="82"/>
  <c r="A19" i="82"/>
  <c r="H17" i="82"/>
  <c r="H16" i="82"/>
  <c r="G16" i="82"/>
  <c r="F16" i="82"/>
  <c r="E16" i="82"/>
  <c r="D16" i="82"/>
  <c r="C16" i="82"/>
  <c r="B16" i="82"/>
  <c r="A16" i="82"/>
  <c r="H14" i="82"/>
  <c r="BC13" i="82"/>
  <c r="H13" i="82"/>
  <c r="G13" i="82"/>
  <c r="F13" i="82"/>
  <c r="E13" i="82"/>
  <c r="D13" i="82"/>
  <c r="C13" i="82"/>
  <c r="B13" i="82"/>
  <c r="A13" i="82"/>
  <c r="H11" i="82"/>
  <c r="H10" i="82"/>
  <c r="G10" i="82"/>
  <c r="F10" i="82"/>
  <c r="E10" i="82"/>
  <c r="D10" i="82"/>
  <c r="C10" i="82"/>
  <c r="B10" i="82"/>
  <c r="A10" i="82"/>
  <c r="W9" i="82"/>
  <c r="V9" i="82"/>
  <c r="U9" i="82"/>
  <c r="T9" i="82"/>
  <c r="S9" i="82"/>
  <c r="R9" i="82"/>
  <c r="Q9" i="82"/>
  <c r="P9" i="82"/>
  <c r="O9" i="82"/>
  <c r="N9" i="82"/>
  <c r="M9" i="82"/>
  <c r="L9" i="82"/>
  <c r="K9" i="82"/>
  <c r="J9" i="82"/>
  <c r="I9" i="82"/>
  <c r="H9" i="82"/>
  <c r="G9" i="82"/>
  <c r="F9" i="82"/>
  <c r="E9" i="82"/>
  <c r="D9" i="82"/>
  <c r="C9" i="82"/>
  <c r="B9" i="82"/>
  <c r="E7" i="82"/>
  <c r="B7" i="82"/>
  <c r="B6" i="82"/>
  <c r="A6" i="82"/>
  <c r="A1" i="82"/>
  <c r="BC19" i="79"/>
  <c r="BC22" i="70"/>
  <c r="BC10" i="29"/>
  <c r="BC22" i="29"/>
  <c r="A6" i="70"/>
  <c r="B6" i="70"/>
  <c r="B7" i="70"/>
  <c r="E7" i="70"/>
  <c r="B9" i="70"/>
  <c r="C9" i="70"/>
  <c r="D9" i="70"/>
  <c r="E9" i="70"/>
  <c r="F9" i="70"/>
  <c r="G9" i="70"/>
  <c r="H9" i="70"/>
  <c r="I9" i="70"/>
  <c r="J9" i="70"/>
  <c r="K9" i="70"/>
  <c r="L9" i="70"/>
  <c r="M9" i="70"/>
  <c r="N9" i="70"/>
  <c r="O9" i="70"/>
  <c r="P9" i="70"/>
  <c r="Q9" i="70"/>
  <c r="R9" i="70"/>
  <c r="S9" i="70"/>
  <c r="T9" i="70"/>
  <c r="U9" i="70"/>
  <c r="V9" i="70"/>
  <c r="W9" i="70"/>
  <c r="A10" i="70"/>
  <c r="B10" i="70"/>
  <c r="C10" i="70"/>
  <c r="D10" i="70"/>
  <c r="E10" i="70"/>
  <c r="F10" i="70"/>
  <c r="G10" i="70"/>
  <c r="H10" i="70"/>
  <c r="BC10" i="70"/>
  <c r="H11" i="70"/>
  <c r="A13" i="70"/>
  <c r="B13" i="70"/>
  <c r="C13" i="70"/>
  <c r="D13" i="70"/>
  <c r="E13" i="70"/>
  <c r="F13" i="70"/>
  <c r="G13" i="70"/>
  <c r="H13" i="70"/>
  <c r="BC13" i="70"/>
  <c r="H14" i="70"/>
  <c r="A16" i="70"/>
  <c r="B16" i="70"/>
  <c r="C16" i="70"/>
  <c r="D16" i="70"/>
  <c r="E16" i="70"/>
  <c r="F16" i="70"/>
  <c r="G16" i="70"/>
  <c r="H16" i="70"/>
  <c r="H17" i="70"/>
  <c r="A19" i="70"/>
  <c r="B19" i="70"/>
  <c r="C19" i="70"/>
  <c r="D19" i="70"/>
  <c r="E19" i="70"/>
  <c r="F19" i="70"/>
  <c r="G19" i="70"/>
  <c r="H19" i="70"/>
  <c r="BC19" i="70"/>
  <c r="H20" i="70"/>
  <c r="A22" i="70"/>
  <c r="B22" i="70"/>
  <c r="C22" i="70"/>
  <c r="D22" i="70"/>
  <c r="E22" i="70"/>
  <c r="F22" i="70"/>
  <c r="G22" i="70"/>
  <c r="H22" i="70"/>
  <c r="H23" i="70"/>
  <c r="A25" i="70"/>
  <c r="B25" i="70"/>
  <c r="C25" i="70"/>
  <c r="D25" i="70"/>
  <c r="E25" i="70"/>
  <c r="F25" i="70"/>
  <c r="G25" i="70"/>
  <c r="H25" i="70"/>
  <c r="BC25" i="70"/>
  <c r="H26" i="70"/>
  <c r="I7" i="29"/>
  <c r="H26" i="79" l="1"/>
  <c r="BC25" i="79"/>
  <c r="H25" i="79"/>
  <c r="G25" i="79"/>
  <c r="F25" i="79"/>
  <c r="E25" i="79"/>
  <c r="D25" i="79"/>
  <c r="C25" i="79"/>
  <c r="B25" i="79"/>
  <c r="A25" i="79"/>
  <c r="H23" i="79"/>
  <c r="BC22" i="79"/>
  <c r="H22" i="79"/>
  <c r="G22" i="79"/>
  <c r="F22" i="79"/>
  <c r="E22" i="79"/>
  <c r="D22" i="79"/>
  <c r="C22" i="79"/>
  <c r="B22" i="79"/>
  <c r="A22" i="79"/>
  <c r="H20" i="79"/>
  <c r="H19" i="79"/>
  <c r="G19" i="79"/>
  <c r="F19" i="79"/>
  <c r="E19" i="79"/>
  <c r="D19" i="79"/>
  <c r="C19" i="79"/>
  <c r="B19" i="79"/>
  <c r="A19" i="79"/>
  <c r="H17" i="79"/>
  <c r="H16" i="79"/>
  <c r="G16" i="79"/>
  <c r="F16" i="79"/>
  <c r="E16" i="79"/>
  <c r="D16" i="79"/>
  <c r="C16" i="79"/>
  <c r="B16" i="79"/>
  <c r="A16" i="79"/>
  <c r="H14" i="79"/>
  <c r="BC13" i="79"/>
  <c r="H13" i="79"/>
  <c r="G13" i="79"/>
  <c r="F13" i="79"/>
  <c r="E13" i="79"/>
  <c r="D13" i="79"/>
  <c r="C13" i="79"/>
  <c r="B13" i="79"/>
  <c r="A13" i="79"/>
  <c r="H11" i="79"/>
  <c r="H10" i="79"/>
  <c r="G10" i="79"/>
  <c r="F10" i="79"/>
  <c r="E10" i="79"/>
  <c r="D10" i="79"/>
  <c r="C10" i="79"/>
  <c r="B10" i="79"/>
  <c r="A10" i="79"/>
  <c r="W9" i="79"/>
  <c r="V9" i="79"/>
  <c r="U9" i="79"/>
  <c r="T9" i="79"/>
  <c r="S9" i="79"/>
  <c r="R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B9" i="79"/>
  <c r="E7" i="79"/>
  <c r="B7" i="79"/>
  <c r="B6" i="79"/>
  <c r="A6" i="79"/>
  <c r="H26" i="75"/>
  <c r="BC25" i="75"/>
  <c r="H25" i="75"/>
  <c r="G25" i="75"/>
  <c r="F25" i="75"/>
  <c r="E25" i="75"/>
  <c r="D25" i="75"/>
  <c r="C25" i="75"/>
  <c r="B25" i="75"/>
  <c r="A25" i="75"/>
  <c r="H23" i="75"/>
  <c r="BC22" i="75"/>
  <c r="H22" i="75"/>
  <c r="G22" i="75"/>
  <c r="F22" i="75"/>
  <c r="E22" i="75"/>
  <c r="D22" i="75"/>
  <c r="C22" i="75"/>
  <c r="B22" i="75"/>
  <c r="A22" i="75"/>
  <c r="H20" i="75"/>
  <c r="BC19" i="75"/>
  <c r="H19" i="75"/>
  <c r="G19" i="75"/>
  <c r="F19" i="75"/>
  <c r="E19" i="75"/>
  <c r="D19" i="75"/>
  <c r="C19" i="75"/>
  <c r="B19" i="75"/>
  <c r="A19" i="75"/>
  <c r="H17" i="75"/>
  <c r="H16" i="75"/>
  <c r="G16" i="75"/>
  <c r="F16" i="75"/>
  <c r="E16" i="75"/>
  <c r="D16" i="75"/>
  <c r="C16" i="75"/>
  <c r="B16" i="75"/>
  <c r="A16" i="75"/>
  <c r="H14" i="75"/>
  <c r="BC13" i="75"/>
  <c r="H13" i="75"/>
  <c r="G13" i="75"/>
  <c r="F13" i="75"/>
  <c r="E13" i="75"/>
  <c r="D13" i="75"/>
  <c r="C13" i="75"/>
  <c r="B13" i="75"/>
  <c r="A13" i="75"/>
  <c r="H11" i="75"/>
  <c r="BC10" i="75"/>
  <c r="H10" i="75"/>
  <c r="G10" i="75"/>
  <c r="F10" i="75"/>
  <c r="E10" i="75"/>
  <c r="D10" i="75"/>
  <c r="C10" i="75"/>
  <c r="B10" i="75"/>
  <c r="A10" i="75"/>
  <c r="V9" i="75"/>
  <c r="U9" i="75"/>
  <c r="T9" i="75"/>
  <c r="S9" i="75"/>
  <c r="R9" i="75"/>
  <c r="Q9" i="75"/>
  <c r="P9" i="75"/>
  <c r="O9" i="75"/>
  <c r="N9" i="75"/>
  <c r="M9" i="75"/>
  <c r="L9" i="75"/>
  <c r="K9" i="75"/>
  <c r="J9" i="75"/>
  <c r="I9" i="75"/>
  <c r="H9" i="75"/>
  <c r="G9" i="75"/>
  <c r="F9" i="75"/>
  <c r="E9" i="75"/>
  <c r="D9" i="75"/>
  <c r="C9" i="75"/>
  <c r="B9" i="75"/>
  <c r="E7" i="75"/>
  <c r="B7" i="75"/>
  <c r="B6" i="75"/>
  <c r="A6" i="75"/>
  <c r="H26" i="74"/>
  <c r="BC25" i="74"/>
  <c r="H25" i="74"/>
  <c r="G25" i="74"/>
  <c r="F25" i="74"/>
  <c r="E25" i="74"/>
  <c r="D25" i="74"/>
  <c r="C25" i="74"/>
  <c r="B25" i="74"/>
  <c r="A25" i="74"/>
  <c r="H23" i="74"/>
  <c r="BC22" i="74"/>
  <c r="H22" i="74"/>
  <c r="G22" i="74"/>
  <c r="F22" i="74"/>
  <c r="E22" i="74"/>
  <c r="D22" i="74"/>
  <c r="C22" i="74"/>
  <c r="B22" i="74"/>
  <c r="A22" i="74"/>
  <c r="H20" i="74"/>
  <c r="BC19" i="74"/>
  <c r="H19" i="74"/>
  <c r="G19" i="74"/>
  <c r="F19" i="74"/>
  <c r="E19" i="74"/>
  <c r="D19" i="74"/>
  <c r="C19" i="74"/>
  <c r="B19" i="74"/>
  <c r="A19" i="74"/>
  <c r="H17" i="74"/>
  <c r="H16" i="74"/>
  <c r="G16" i="74"/>
  <c r="F16" i="74"/>
  <c r="E16" i="74"/>
  <c r="D16" i="74"/>
  <c r="C16" i="74"/>
  <c r="B16" i="74"/>
  <c r="A16" i="74"/>
  <c r="H14" i="74"/>
  <c r="BC13" i="74"/>
  <c r="H13" i="74"/>
  <c r="G13" i="74"/>
  <c r="F13" i="74"/>
  <c r="E13" i="74"/>
  <c r="D13" i="74"/>
  <c r="C13" i="74"/>
  <c r="B13" i="74"/>
  <c r="A13" i="74"/>
  <c r="H11" i="74"/>
  <c r="BC10" i="74"/>
  <c r="H10" i="74"/>
  <c r="G10" i="74"/>
  <c r="F10" i="74"/>
  <c r="E10" i="74"/>
  <c r="D10" i="74"/>
  <c r="C10" i="74"/>
  <c r="B10" i="74"/>
  <c r="A10" i="74"/>
  <c r="V9" i="74"/>
  <c r="U9" i="74"/>
  <c r="T9" i="74"/>
  <c r="S9" i="74"/>
  <c r="R9" i="74"/>
  <c r="Q9" i="74"/>
  <c r="P9" i="74"/>
  <c r="O9" i="74"/>
  <c r="N9" i="74"/>
  <c r="M9" i="74"/>
  <c r="L9" i="74"/>
  <c r="K9" i="74"/>
  <c r="J9" i="74"/>
  <c r="I9" i="74"/>
  <c r="H9" i="74"/>
  <c r="G9" i="74"/>
  <c r="F9" i="74"/>
  <c r="E9" i="74"/>
  <c r="D9" i="74"/>
  <c r="C9" i="74"/>
  <c r="B9" i="74"/>
  <c r="E7" i="74"/>
  <c r="B7" i="74"/>
  <c r="B6" i="74"/>
  <c r="A6" i="74"/>
  <c r="H26" i="72"/>
  <c r="BC25" i="72"/>
  <c r="H25" i="72"/>
  <c r="G25" i="72"/>
  <c r="F25" i="72"/>
  <c r="E25" i="72"/>
  <c r="D25" i="72"/>
  <c r="C25" i="72"/>
  <c r="B25" i="72"/>
  <c r="A25" i="72"/>
  <c r="H23" i="72"/>
  <c r="BC22" i="72"/>
  <c r="H22" i="72"/>
  <c r="G22" i="72"/>
  <c r="F22" i="72"/>
  <c r="E22" i="72"/>
  <c r="D22" i="72"/>
  <c r="C22" i="72"/>
  <c r="B22" i="72"/>
  <c r="A22" i="72"/>
  <c r="H20" i="72"/>
  <c r="BC19" i="72"/>
  <c r="H19" i="72"/>
  <c r="G19" i="72"/>
  <c r="F19" i="72"/>
  <c r="E19" i="72"/>
  <c r="D19" i="72"/>
  <c r="C19" i="72"/>
  <c r="B19" i="72"/>
  <c r="A19" i="72"/>
  <c r="H17" i="72"/>
  <c r="H16" i="72"/>
  <c r="G16" i="72"/>
  <c r="F16" i="72"/>
  <c r="E16" i="72"/>
  <c r="D16" i="72"/>
  <c r="C16" i="72"/>
  <c r="B16" i="72"/>
  <c r="A16" i="72"/>
  <c r="H14" i="72"/>
  <c r="BC13" i="72"/>
  <c r="H13" i="72"/>
  <c r="G13" i="72"/>
  <c r="F13" i="72"/>
  <c r="E13" i="72"/>
  <c r="D13" i="72"/>
  <c r="C13" i="72"/>
  <c r="B13" i="72"/>
  <c r="A13" i="72"/>
  <c r="H11" i="72"/>
  <c r="BC10" i="72"/>
  <c r="H10" i="72"/>
  <c r="G10" i="72"/>
  <c r="F10" i="72"/>
  <c r="E10" i="72"/>
  <c r="D10" i="72"/>
  <c r="C10" i="72"/>
  <c r="B10" i="72"/>
  <c r="A10" i="72"/>
  <c r="W9" i="72"/>
  <c r="V9" i="72"/>
  <c r="U9" i="72"/>
  <c r="T9" i="72"/>
  <c r="S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C9" i="72"/>
  <c r="B9" i="72"/>
  <c r="E7" i="72"/>
  <c r="B7" i="72"/>
  <c r="B6" i="72"/>
  <c r="A6" i="72"/>
  <c r="H26" i="71"/>
  <c r="BC25" i="71"/>
  <c r="H25" i="71"/>
  <c r="G25" i="71"/>
  <c r="F25" i="71"/>
  <c r="E25" i="71"/>
  <c r="D25" i="71"/>
  <c r="C25" i="71"/>
  <c r="B25" i="71"/>
  <c r="A25" i="71"/>
  <c r="H23" i="71"/>
  <c r="BC22" i="71"/>
  <c r="H22" i="71"/>
  <c r="G22" i="71"/>
  <c r="F22" i="71"/>
  <c r="E22" i="71"/>
  <c r="D22" i="71"/>
  <c r="C22" i="71"/>
  <c r="B22" i="71"/>
  <c r="A22" i="71"/>
  <c r="H20" i="71"/>
  <c r="BC19" i="71"/>
  <c r="H19" i="71"/>
  <c r="G19" i="71"/>
  <c r="F19" i="71"/>
  <c r="E19" i="71"/>
  <c r="D19" i="71"/>
  <c r="C19" i="71"/>
  <c r="B19" i="71"/>
  <c r="A19" i="71"/>
  <c r="H17" i="71"/>
  <c r="H16" i="71"/>
  <c r="G16" i="71"/>
  <c r="F16" i="71"/>
  <c r="E16" i="71"/>
  <c r="D16" i="71"/>
  <c r="C16" i="71"/>
  <c r="B16" i="71"/>
  <c r="A16" i="71"/>
  <c r="H14" i="71"/>
  <c r="BC13" i="71"/>
  <c r="H13" i="71"/>
  <c r="G13" i="71"/>
  <c r="F13" i="71"/>
  <c r="E13" i="71"/>
  <c r="D13" i="71"/>
  <c r="C13" i="71"/>
  <c r="B13" i="71"/>
  <c r="A13" i="71"/>
  <c r="H11" i="71"/>
  <c r="BC10" i="71"/>
  <c r="H10" i="71"/>
  <c r="G10" i="71"/>
  <c r="F10" i="71"/>
  <c r="E10" i="71"/>
  <c r="D10" i="71"/>
  <c r="C10" i="71"/>
  <c r="B10" i="71"/>
  <c r="A10" i="71"/>
  <c r="W9" i="71"/>
  <c r="V9" i="71"/>
  <c r="U9" i="71"/>
  <c r="T9" i="71"/>
  <c r="S9" i="71"/>
  <c r="R9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C9" i="71"/>
  <c r="B9" i="71"/>
  <c r="E7" i="71"/>
  <c r="B7" i="71"/>
  <c r="B6" i="71"/>
  <c r="A6" i="71"/>
  <c r="H26" i="29"/>
  <c r="H25" i="29"/>
  <c r="G25" i="29"/>
  <c r="F25" i="29"/>
  <c r="E25" i="29"/>
  <c r="D25" i="29"/>
  <c r="C25" i="29"/>
  <c r="B25" i="29"/>
  <c r="A25" i="29"/>
  <c r="H23" i="29"/>
  <c r="H22" i="29"/>
  <c r="G22" i="29"/>
  <c r="F22" i="29"/>
  <c r="E22" i="29"/>
  <c r="D22" i="29"/>
  <c r="C22" i="29"/>
  <c r="B22" i="29"/>
  <c r="A22" i="29"/>
  <c r="H20" i="29"/>
  <c r="H19" i="29"/>
  <c r="G19" i="29"/>
  <c r="F19" i="29"/>
  <c r="E19" i="29"/>
  <c r="D19" i="29"/>
  <c r="C19" i="29"/>
  <c r="B19" i="29"/>
  <c r="A19" i="29"/>
  <c r="H17" i="29"/>
  <c r="H16" i="29"/>
  <c r="G16" i="29"/>
  <c r="F16" i="29"/>
  <c r="E16" i="29"/>
  <c r="D16" i="29"/>
  <c r="C16" i="29"/>
  <c r="B16" i="29"/>
  <c r="A16" i="29"/>
  <c r="H14" i="29"/>
  <c r="H13" i="29"/>
  <c r="G13" i="29"/>
  <c r="F13" i="29"/>
  <c r="E13" i="29"/>
  <c r="D13" i="29"/>
  <c r="C13" i="29"/>
  <c r="B13" i="29"/>
  <c r="A13" i="29"/>
  <c r="H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E7" i="29"/>
  <c r="B7" i="29"/>
  <c r="B6" i="29"/>
  <c r="A6" i="29"/>
  <c r="BC25" i="29"/>
  <c r="BC19" i="29"/>
  <c r="I15" i="14"/>
  <c r="BC13" i="29"/>
  <c r="I18" i="14" l="1"/>
  <c r="K18" i="14"/>
  <c r="I9" i="14"/>
  <c r="I21" i="14"/>
  <c r="I24" i="14"/>
  <c r="K21" i="14"/>
  <c r="K9" i="14"/>
  <c r="K24" i="14"/>
  <c r="K12" i="14"/>
  <c r="I12" i="14"/>
  <c r="M24" i="14" l="1"/>
  <c r="M18" i="14"/>
  <c r="A1" i="79" l="1"/>
  <c r="A1" i="75"/>
  <c r="A1" i="74"/>
  <c r="A1" i="72"/>
  <c r="A1" i="71"/>
  <c r="M21" i="14" l="1"/>
  <c r="M12" i="14"/>
  <c r="M9" i="14"/>
  <c r="M15" i="14"/>
  <c r="A1" i="29"/>
</calcChain>
</file>

<file path=xl/sharedStrings.xml><?xml version="1.0" encoding="utf-8"?>
<sst xmlns="http://schemas.openxmlformats.org/spreadsheetml/2006/main" count="234" uniqueCount="119">
  <si>
    <t>Número</t>
  </si>
  <si>
    <t>Indicador</t>
  </si>
  <si>
    <t xml:space="preserve">Periodo </t>
  </si>
  <si>
    <t>Cálculo</t>
  </si>
  <si>
    <t>DESCRIPCIÓN</t>
  </si>
  <si>
    <t>MEDICIÓN</t>
  </si>
  <si>
    <t>Estimado</t>
  </si>
  <si>
    <t>% AVANCE REGISTRADO</t>
  </si>
  <si>
    <t>Nominativo</t>
  </si>
  <si>
    <t xml:space="preserve">Proceso </t>
  </si>
  <si>
    <t>ENTREVISTA</t>
  </si>
  <si>
    <t>Semanal (remesa)</t>
  </si>
  <si>
    <t>TRÁMITE</t>
  </si>
  <si>
    <t>Trámites exitosos efectivos=</t>
  </si>
  <si>
    <t xml:space="preserve">Credenciales disponibles para entrega = </t>
  </si>
  <si>
    <t xml:space="preserve">Efectividad de entrega de CPV en MAC = </t>
  </si>
  <si>
    <t>SEMANA OPERATIVA</t>
  </si>
  <si>
    <t xml:space="preserve">PROCESOS SUSTANTIVOS E INDICADORES </t>
  </si>
  <si>
    <t>Valor esperado</t>
  </si>
  <si>
    <t xml:space="preserve">Distrito </t>
  </si>
  <si>
    <t>Módulo</t>
  </si>
  <si>
    <t>TABLERO DE CONTROL DE PROCESOS SUSTANTIVOS DEL SISTEMA DE GESTIÓN DE LA CALIDAD</t>
  </si>
  <si>
    <t xml:space="preserve">CUADRO DE OBSERVACIONES </t>
  </si>
  <si>
    <t>Descripción</t>
  </si>
  <si>
    <t xml:space="preserve">No conformidad </t>
  </si>
  <si>
    <t xml:space="preserve">Valor que requiere atención y justificación en el apartado de observaciones </t>
  </si>
  <si>
    <t xml:space="preserve">Valor suficiente </t>
  </si>
  <si>
    <t xml:space="preserve">Semaforización </t>
  </si>
  <si>
    <t>*Registre el valor nominal solicitado en la celda, el resultado proporcional esta automatizado.</t>
  </si>
  <si>
    <t xml:space="preserve">% AVANCE REGISTRADO </t>
  </si>
  <si>
    <t xml:space="preserve">TABLERO DE CONTROL DISTRITAL DE PROCESOS SUSTANTIVOS DEL SISTEMA DE GESTIÓN DE LA CALIDAD </t>
  </si>
  <si>
    <t>Distrito 01</t>
  </si>
  <si>
    <t>Distrito 02</t>
  </si>
  <si>
    <t>Estatal</t>
  </si>
  <si>
    <t>Version 0</t>
  </si>
  <si>
    <t>Dueño de Proceso</t>
  </si>
  <si>
    <t xml:space="preserve"> Auxiliar de Atención Ciudadana</t>
  </si>
  <si>
    <t>Operador de Equipo Tecnológico</t>
  </si>
  <si>
    <t>Responsable de Módulo</t>
  </si>
  <si>
    <t>Número de trámites aplicados</t>
  </si>
  <si>
    <t>(Número de trámites exitosos / Número de trámites aplicados) x 100</t>
  </si>
  <si>
    <t>Número de trámites exitosos</t>
  </si>
  <si>
    <t xml:space="preserve">Total de credenciales entregadas </t>
  </si>
  <si>
    <t>INSTITUTO NACIONAL ELECTORAL
SISTEMA DE GESTIÓN DE LA CALIDAD
BAJA CALIFORNIA SUR</t>
  </si>
  <si>
    <t xml:space="preserve">Credenciales recibidas </t>
  </si>
  <si>
    <t xml:space="preserve">Credenciales Recibidas - Credenciales inconsistentes </t>
  </si>
  <si>
    <t>Fichas requisitadas correctamente=</t>
  </si>
  <si>
    <t>(Fichas requisitadas correctamente / Fichas revisadas en la muestra del 10%) x 100</t>
  </si>
  <si>
    <t>Fichas requistadas correctamente</t>
  </si>
  <si>
    <t>Fichas revisadas en la muestra del 10%</t>
  </si>
  <si>
    <t>TRANSFERENCIA DE LA INFORMACIÓN</t>
  </si>
  <si>
    <t>Reenvíos exitosos =</t>
  </si>
  <si>
    <t>(Ejecución de los scripts de reenvío de notificaciones/Solicitud de reenvíos de scripts requeridos) x100</t>
  </si>
  <si>
    <t>Ejecución de los scripts de reenvío de notificaciones</t>
  </si>
  <si>
    <t>Solicitud de reevíos de scripts requeridos</t>
  </si>
  <si>
    <t>CONCILIACIÓN DE CREDENCIALES PARA VOTAR</t>
  </si>
  <si>
    <t>[(Credenciales recibidas - credenciales inconsistentes) / Credenciales recibidas] x 100</t>
  </si>
  <si>
    <t xml:space="preserve">Arqueo de Credenciales = </t>
  </si>
  <si>
    <t>(Credenciales disponibles (físicas)/ Credenciales disponibles registradas en SIIRFE) x 100</t>
  </si>
  <si>
    <t>Credenciales disponibles (físicas)</t>
  </si>
  <si>
    <t>Credenciales disponibles registradas en SIIRFE</t>
  </si>
  <si>
    <t>ENTREGA DE LA CREDENCIAL PARA VOTAR</t>
  </si>
  <si>
    <t>(Total de credenciales entregadas / Total de ciudadanas y ciudadanos que acuden al MAC a recoger su credencial) x 100</t>
  </si>
  <si>
    <t>Total de ciudadanas y ciudadanos que acuden al MAC a recoger su credencial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</si>
  <si>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</si>
  <si>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</si>
  <si>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</si>
  <si>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</si>
  <si>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</si>
  <si>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</si>
  <si>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</si>
  <si>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</si>
  <si>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</si>
  <si>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</si>
  <si>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</si>
  <si>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</si>
  <si>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2024-53</t>
  </si>
  <si>
    <t>2024-54</t>
  </si>
  <si>
    <t>2024-55</t>
  </si>
  <si>
    <t>2024-56</t>
  </si>
  <si>
    <t>CAMPAÑA ANUAL INTENSA 2024                                                                                                 CAMPAÑA ESPECIAL DE ACTUALIZACIÓN PARA EL PROCESO ELECTORAL EXTRAORDINARIO (CEAPEE)</t>
  </si>
  <si>
    <t>2024-57</t>
  </si>
  <si>
    <t>2024-58</t>
  </si>
  <si>
    <t>2024-59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</si>
  <si>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</si>
  <si>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</si>
  <si>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</si>
  <si>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</si>
  <si>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</si>
  <si>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</si>
  <si>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</si>
  <si>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</si>
  <si>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</si>
  <si>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</si>
  <si>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</si>
  <si>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</si>
  <si>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</si>
  <si>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</si>
  <si>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</si>
  <si>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</si>
  <si>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</si>
  <si>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</si>
  <si>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</si>
  <si>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</si>
  <si>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</si>
  <si>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</si>
  <si>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</si>
  <si>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</si>
  <si>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</si>
  <si>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</si>
  <si>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</si>
  <si>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EN EL PROCESO DE TRÁMITE EN LA REMESA 2024-42, 1 FOLIO PENDIENTE POR USI; REMESA 2024-42 y 2024-45, 2 FOLIOS PENDIENTES POR GESTION CURP; 2024-44, 2024-45, 2024-46, 2024-47, 2024-48, 2024-50, 2024-52, 2024-53, 2024-58 HAY 10 FOLIOS CANCELADOS; 2025-02, 106 FOLIOS POR DEFINIR SU ESTATUS</t>
  </si>
  <si>
    <t>REMESA 2024-45, 1 FOLIO RECHAZADO POR ERROR EN ACTA DE NACIMIENTO; REMESA 2024-54,1 FOLIO CANCELADO POR ERROR EN CAPTURA Y 1 FOLIO EN GESTION DE CURP; REMESA 2024-56, 1 FOLIO NO GENERADO POR ERROR EN CAPTURA; REMESA 2025-02, 2 FOLIOS EN ESPERA UNO POR GESTION DE CURP Y OTRO POR SUSPENSION DE DERECHOS; 2025-03, 43 FOLIOS EN ESPERA; REMESA 2024-57, SE ACTUALIZARON LOS EXITOSOS.</t>
  </si>
  <si>
    <t>En el proceso de trámite, en las remesas 2024-43, 2 folios en análisis juridico y 1 folio cancelado por error en captura; en la remesa 2024-44, 3 folios en análisis juridico, 2 folios en analisis registral, 1 folio cancelado por error en captura; en la remesa 2024-48, 1 folio en análisis registral, 1 folio cancelado por error en captura; en la remesa 2024-49, 1 folio en USI; en la remesa 2024-50, 1 folio cancelado por error en captura, 1 folio en USI; en la remesa 2024-52, 1 folio cancelado por error en la captura; en la remesa 2024-59, 1 folios pendientes por CURP, 1 folio en análisis registral; en la remesa 2025-03, 45 folios con estatus por definir.</t>
  </si>
  <si>
    <t>En el proceso de trámite, en la remesas 2024-42 hay 2 folios pendientes por CURP y 1 cancelado por error en la captura; en la remesa 2024-43 hay 1 folio cancelado por movimiento posterior; en la remesa 2024-46 hay 1 folio cancelado por error en la captura, 1 folio pendiente por CURP y 1 folio 0rechazado por analisis registral; en la remesa 2024-47 hay 1 folio cancelado por error de captura; en la remesa 2024-48 hay 2 folios cancelados por error de captura; en la remesa 2024-49 hay 1 folio cancelado porque 1de  los testigos excedio el numero; en la remesa 2024-51 hay 1 folio rechazado;en la remesa 2024-53 hay 1 folio pendiente por CURP;en la remesa 2024-55 hay 1 folio pendiente por CURP;en la remesa 2024-56 hay 1 folio cancelado por error de captura;en la remesa 2024-57 hay 1 folio pendiente por CURP; en la remesa 2024-58 hay 1 en CURP.</t>
  </si>
  <si>
    <t>EN EL PROCESO DE ENTREVISTA, EL MÓDULO MÓVIL NO REQUISITA FICHAS DE ATENCIÓN CIUDADANA; EN LA REMESA 2024-50, EL FOLIO 2403015502662 ES USI; REMESA 2024-51, ESTÁ EN GESTIÓN DE CURP 1 FOLIO; REMESA 2024-53, DOS FOLIOS FUERON SUSTITUIDOS POR NUEVOS TRÁMITES Y EL FOLIO 2403015502993 ES DPI; REMESA 2024-54 SE SUSTITUYÓ UN FOLIO Y OTRO FOLIO ESTÁ EN ENVÍO A CECYRD; REMESA 2024-57 ESTAMOS EN LA ESPERA DE LA CPV; SE MODIFICÁ EN EXITOSOS LA REMESA 59.</t>
  </si>
  <si>
    <t xml:space="preserve">EN EL PROCESO DE ENTREVISTA AL SER MÓDULO MÓVIL NO SE REQUISITAN FICHAS DE ATENCIÓN CIUDADANA.                 </t>
  </si>
  <si>
    <t>EN LA REMESA 2024-42, UN FOLIO POR DEFINIR; REMESA 2024-43, 3 FOLIOS RECHAZADOS POR EXCESO DE TESTIGOS, YA SE REALIZARON NUEVAMENTE LOS TRÁMITES; REMESA 2024-47, 3 FOLIOS CANCELADOS POR EXCESO DE TESTIMONIAL; REMSA 2024-52 FOLIOS POR DEFINIR; REMESA 2024-55, 1 FOLIO DE SOLICITUD DE EXPORTACIÓN DEL MAC 030151; REMESA 2024-58, UN FOLIO SE REALIZÓ NUEVAMENTE EL TRÁMITE Y EL OTRO ESTA DETENIDO POR SER MENOR DE EDAD.</t>
  </si>
  <si>
    <t>Fecha de corte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</si>
</sst>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10"/>
      <color rgb="FF333F4F"/>
      <name val="Arial"/>
      <family val="2"/>
    </font>
    <font>
      <b/>
      <sz val="10"/>
      <color rgb="FF333F4F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3"/>
      <name val="Arial"/>
      <family val="2"/>
    </font>
    <font>
      <b/>
      <sz val="14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950054"/>
        <bgColor rgb="FF000000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theme="2"/>
      </left>
      <right style="double">
        <color theme="2"/>
      </right>
      <top style="double">
        <color theme="2"/>
      </top>
      <bottom style="double">
        <color theme="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/>
      <top style="double">
        <color rgb="FFB2B2B2"/>
      </top>
      <bottom/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</borders>
  <cellStyleXfs count="1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3" borderId="0" applyFont="0" applyBorder="0" applyAlignment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5" fillId="0" borderId="0" xfId="0" applyFont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1" fillId="0" borderId="0" xfId="0" applyFont="1" applyAlignment="1">
      <alignment horizontal="center"/>
    </xf>
    <xf numFmtId="49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1" fontId="10" fillId="2" borderId="9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3" fontId="18" fillId="4" borderId="12" xfId="4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 wrapText="1"/>
    </xf>
    <xf numFmtId="3" fontId="12" fillId="4" borderId="12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20" fillId="0" borderId="8" xfId="5" applyFont="1" applyFill="1" applyBorder="1" applyAlignment="1">
      <alignment horizontal="center" vertical="center"/>
    </xf>
    <xf numFmtId="3" fontId="17" fillId="0" borderId="8" xfId="5" applyNumberFormat="1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3" fontId="5" fillId="2" borderId="12" xfId="4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9" fillId="0" borderId="0" xfId="4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3" fontId="5" fillId="0" borderId="0" xfId="4" applyNumberFormat="1" applyFont="1" applyFill="1" applyBorder="1" applyAlignment="1">
      <alignment horizontal="center" vertical="center"/>
    </xf>
    <xf numFmtId="9" fontId="21" fillId="0" borderId="0" xfId="5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9" fillId="0" borderId="0" xfId="0" applyFont="1" applyAlignment="1">
      <alignment horizontal="right" vertical="center" wrapText="1"/>
    </xf>
    <xf numFmtId="3" fontId="13" fillId="9" borderId="12" xfId="0" applyNumberFormat="1" applyFont="1" applyFill="1" applyBorder="1" applyAlignment="1">
      <alignment horizontal="center" vertical="center" wrapText="1"/>
    </xf>
    <xf numFmtId="3" fontId="18" fillId="4" borderId="12" xfId="18" applyNumberFormat="1" applyFont="1" applyFill="1" applyBorder="1" applyAlignment="1">
      <alignment horizontal="center" vertical="center"/>
    </xf>
    <xf numFmtId="3" fontId="5" fillId="2" borderId="12" xfId="18" applyNumberFormat="1" applyFont="1" applyFill="1" applyBorder="1" applyAlignment="1">
      <alignment horizontal="center" vertical="center"/>
    </xf>
    <xf numFmtId="0" fontId="32" fillId="11" borderId="28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9" fontId="21" fillId="8" borderId="9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4" fillId="9" borderId="12" xfId="0" applyFont="1" applyFill="1" applyBorder="1" applyAlignment="1">
      <alignment horizontal="center" vertical="center" wrapText="1"/>
    </xf>
    <xf numFmtId="9" fontId="31" fillId="9" borderId="12" xfId="4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1" fillId="9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 textRotation="90"/>
    </xf>
    <xf numFmtId="0" fontId="15" fillId="2" borderId="10" xfId="0" applyFont="1" applyFill="1" applyBorder="1" applyAlignment="1">
      <alignment horizontal="center" vertical="center" textRotation="90"/>
    </xf>
    <xf numFmtId="0" fontId="15" fillId="2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19" fillId="0" borderId="12" xfId="4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2" fontId="4" fillId="10" borderId="13" xfId="0" applyNumberFormat="1" applyFont="1" applyFill="1" applyBorder="1" applyAlignment="1">
      <alignment horizontal="center" vertical="center" wrapText="1"/>
    </xf>
    <xf numFmtId="2" fontId="4" fillId="10" borderId="14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textRotation="90"/>
    </xf>
    <xf numFmtId="0" fontId="15" fillId="2" borderId="27" xfId="0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 vertical="center" textRotation="90"/>
    </xf>
    <xf numFmtId="0" fontId="4" fillId="2" borderId="1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9" fontId="19" fillId="0" borderId="25" xfId="4" applyNumberFormat="1" applyFont="1" applyFill="1" applyBorder="1" applyAlignment="1">
      <alignment horizontal="center" vertical="center"/>
    </xf>
    <xf numFmtId="9" fontId="19" fillId="0" borderId="26" xfId="4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</cellXfs>
  <cellStyles count="19">
    <cellStyle name="FONS" xfId="3" xr:uid="{00000000-0005-0000-0000-000000000000}"/>
    <cellStyle name="Millares 2" xfId="4" xr:uid="{00000000-0005-0000-0000-000002000000}"/>
    <cellStyle name="Millares 2 2" xfId="7" xr:uid="{00000000-0005-0000-0000-000003000000}"/>
    <cellStyle name="Millares 2 2 2" xfId="11" xr:uid="{D7C0D27F-2E5F-455E-96D5-BED197C62DDA}"/>
    <cellStyle name="Millares 2 2 2 2" xfId="18" xr:uid="{E78D794E-82D0-4D8E-8104-05C50187618F}"/>
    <cellStyle name="Millares 2 2 3" xfId="14" xr:uid="{41414A3A-1DBB-40BE-B9EA-7EB305677469}"/>
    <cellStyle name="Millares 2 3" xfId="9" xr:uid="{155B1EFC-13FE-4832-BE04-B6616CDA20C8}"/>
    <cellStyle name="Millares 2 3 2" xfId="16" xr:uid="{3BAB9122-84DA-426A-9B0F-BCDFE0F3AF02}"/>
    <cellStyle name="Millares 2 4" xfId="12" xr:uid="{74BB884C-0AD5-4053-B131-A734FA6F1FFB}"/>
    <cellStyle name="Millares 3" xfId="6" xr:uid="{00000000-0005-0000-0000-000004000000}"/>
    <cellStyle name="Millares 3 2" xfId="10" xr:uid="{17C2C1A8-DDB9-41D0-B098-06C1AE70D917}"/>
    <cellStyle name="Millares 3 2 2" xfId="17" xr:uid="{AE34BDE2-6CC2-48B4-83B6-89000EA66966}"/>
    <cellStyle name="Millares 3 3" xfId="13" xr:uid="{49A3FE76-B7D1-424C-B84C-BEDBE0C44786}"/>
    <cellStyle name="Millares 4" xfId="8" xr:uid="{D0AF9664-2131-4378-A8E2-58B829DC033D}"/>
    <cellStyle name="Millares 4 2" xfId="15" xr:uid="{28F048FD-121E-4492-A8C1-9F110D1F4BA1}"/>
    <cellStyle name="Normal" xfId="0" builtinId="0"/>
    <cellStyle name="Normal 2" xfId="1" xr:uid="{00000000-0005-0000-0000-000006000000}"/>
    <cellStyle name="Porcentaje" xfId="2" builtinId="5"/>
    <cellStyle name="Porcentaje 2" xfId="5" xr:uid="{00000000-0005-0000-0000-000008000000}"/>
  </cellStyles>
  <dxfs count="153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72958"/>
      <color rgb="FFFF69C2"/>
      <color rgb="FFB2B2B2"/>
      <color rgb="FF950054"/>
      <color rgb="FFD5007F"/>
      <color rgb="FFE98BD7"/>
      <color rgb="FFB8006E"/>
      <color rgb="FFFA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507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75C6D-5604-472F-BC2D-8933C165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620A3B-963E-4D3E-AFDD-A4E05F40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1145045</xdr:colOff>
      <xdr:row>0</xdr:row>
      <xdr:rowOff>485774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DB1BD0-36D1-4425-B82C-00A7AE88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785" cy="4857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9376" cy="485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B44A4-90F8-4B6F-9A21-9C410E8CB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C6B76-411E-486B-B4E5-900053BD6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6676" cy="4857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641351</xdr:colOff>
      <xdr:row>0</xdr:row>
      <xdr:rowOff>485774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6201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zoomScale="80" zoomScaleNormal="80" workbookViewId="0">
      <selection activeCell="E2" sqref="E2"/>
    </sheetView>
  </sheetViews>
  <sheetFormatPr baseColWidth="10" defaultColWidth="11.453125" defaultRowHeight="30" customHeight="1" x14ac:dyDescent="0.25"/>
  <cols>
    <col min="1" max="1" width="3" style="1" bestFit="1" customWidth="1"/>
    <col min="2" max="2" width="25.1796875" style="1" customWidth="1"/>
    <col min="3" max="3" width="21.45312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6.453125" style="1" bestFit="1" customWidth="1"/>
    <col min="9" max="9" width="29.54296875" style="1" customWidth="1"/>
    <col min="10" max="10" width="1.453125" style="1" customWidth="1"/>
    <col min="11" max="11" width="29.54296875" style="1" customWidth="1"/>
    <col min="12" max="12" width="1.453125" style="1" customWidth="1"/>
    <col min="13" max="13" width="29.54296875" style="1" customWidth="1"/>
    <col min="14" max="16384" width="11.453125" style="1"/>
  </cols>
  <sheetData>
    <row r="1" spans="1:13" ht="40.5" customHeight="1" x14ac:dyDescent="0.25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40.5" customHeight="1" x14ac:dyDescent="0.25">
      <c r="A2" s="25"/>
      <c r="B2" s="25"/>
      <c r="C2" s="25"/>
      <c r="D2" s="30"/>
      <c r="E2" s="30"/>
      <c r="F2" s="79" t="s">
        <v>118</v>
      </c>
      <c r="G2" s="79"/>
      <c r="H2" s="79"/>
      <c r="I2" s="79"/>
      <c r="J2" s="78" t="s">
        <v>34</v>
      </c>
      <c r="K2" s="78"/>
    </row>
    <row r="3" spans="1:13" ht="11.25" customHeight="1" x14ac:dyDescent="0.25">
      <c r="A3" s="25"/>
      <c r="B3" s="6"/>
      <c r="C3" s="6"/>
      <c r="D3" s="6"/>
      <c r="E3" s="6"/>
      <c r="F3" s="6"/>
      <c r="G3" s="6"/>
      <c r="H3" s="6"/>
    </row>
    <row r="4" spans="1:13" ht="30" customHeight="1" x14ac:dyDescent="0.25">
      <c r="A4" s="68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26.25" customHeight="1" x14ac:dyDescent="0.25">
      <c r="A5" s="75" t="s">
        <v>80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3" ht="18" customHeight="1" x14ac:dyDescent="0.25">
      <c r="A6" s="69" t="s">
        <v>0</v>
      </c>
      <c r="B6" s="72" t="s">
        <v>17</v>
      </c>
      <c r="C6" s="73"/>
      <c r="D6" s="73"/>
      <c r="E6" s="73"/>
      <c r="F6" s="73"/>
      <c r="G6" s="73"/>
      <c r="H6" s="74"/>
      <c r="I6" s="81" t="s">
        <v>29</v>
      </c>
      <c r="J6" s="16"/>
      <c r="K6" s="81" t="s">
        <v>29</v>
      </c>
      <c r="L6" s="16"/>
      <c r="M6" s="81" t="s">
        <v>29</v>
      </c>
    </row>
    <row r="7" spans="1:13" ht="15.5" x14ac:dyDescent="0.25">
      <c r="A7" s="70"/>
      <c r="B7" s="72" t="s">
        <v>4</v>
      </c>
      <c r="C7" s="73"/>
      <c r="D7" s="74"/>
      <c r="E7" s="72" t="s">
        <v>5</v>
      </c>
      <c r="F7" s="73"/>
      <c r="G7" s="73"/>
      <c r="H7" s="74"/>
      <c r="I7" s="81"/>
      <c r="J7" s="16"/>
      <c r="K7" s="81"/>
      <c r="L7" s="16"/>
      <c r="M7" s="81"/>
    </row>
    <row r="8" spans="1:13" s="2" customFormat="1" ht="29.25" customHeight="1" thickBot="1" x14ac:dyDescent="0.3">
      <c r="A8" s="71"/>
      <c r="B8" s="5" t="s">
        <v>9</v>
      </c>
      <c r="C8" s="5" t="s">
        <v>35</v>
      </c>
      <c r="D8" s="5" t="s">
        <v>1</v>
      </c>
      <c r="E8" s="5" t="s">
        <v>3</v>
      </c>
      <c r="F8" s="14" t="s">
        <v>2</v>
      </c>
      <c r="G8" s="14" t="s">
        <v>6</v>
      </c>
      <c r="H8" s="14" t="s">
        <v>8</v>
      </c>
      <c r="I8" s="24" t="s">
        <v>31</v>
      </c>
      <c r="J8" s="16"/>
      <c r="K8" s="24" t="s">
        <v>32</v>
      </c>
      <c r="L8" s="16"/>
      <c r="M8" s="24" t="s">
        <v>33</v>
      </c>
    </row>
    <row r="9" spans="1:13" s="2" customFormat="1" ht="45" customHeight="1" thickTop="1" thickBot="1" x14ac:dyDescent="0.3">
      <c r="A9" s="67">
        <v>1</v>
      </c>
      <c r="B9" s="63" t="s">
        <v>10</v>
      </c>
      <c r="C9" s="63" t="s">
        <v>36</v>
      </c>
      <c r="D9" s="63" t="s">
        <v>46</v>
      </c>
      <c r="E9" s="63" t="s">
        <v>47</v>
      </c>
      <c r="F9" s="63" t="s">
        <v>11</v>
      </c>
      <c r="G9" s="64">
        <v>0.9</v>
      </c>
      <c r="H9" s="55" t="s">
        <v>48</v>
      </c>
      <c r="I9" s="60">
        <f>AVERAGE('030151'!BC10:BC11,'030152'!BC10:BC11,'030153'!BC10:BC11,'030154'!BC10:BC11,'030155'!BC10:BC11,'030156'!BC10:BC11,'030157'!BC10:BC11)</f>
        <v>1</v>
      </c>
      <c r="J9" s="17"/>
      <c r="K9" s="60">
        <f>AVERAGE('030251'!BC10:BC11,'030252'!BC10:BC11)</f>
        <v>1</v>
      </c>
      <c r="L9" s="17"/>
      <c r="M9" s="60">
        <f>AVERAGE(I9,K9)</f>
        <v>1</v>
      </c>
    </row>
    <row r="10" spans="1:13" s="2" customFormat="1" ht="42.75" customHeight="1" thickTop="1" thickBot="1" x14ac:dyDescent="0.3">
      <c r="A10" s="67"/>
      <c r="B10" s="63"/>
      <c r="C10" s="63"/>
      <c r="D10" s="63"/>
      <c r="E10" s="63"/>
      <c r="F10" s="63"/>
      <c r="G10" s="64"/>
      <c r="H10" s="55" t="s">
        <v>49</v>
      </c>
      <c r="I10" s="60"/>
      <c r="J10" s="17"/>
      <c r="K10" s="60"/>
      <c r="L10" s="17"/>
      <c r="M10" s="60"/>
    </row>
    <row r="11" spans="1:13" s="3" customFormat="1" ht="28.5" customHeight="1" thickTop="1" thickBot="1" x14ac:dyDescent="0.3">
      <c r="A11" s="76"/>
      <c r="B11" s="77"/>
      <c r="C11" s="77"/>
      <c r="D11" s="77"/>
      <c r="E11" s="77"/>
      <c r="F11" s="77"/>
      <c r="G11" s="77"/>
      <c r="H11" s="77"/>
      <c r="I11" s="7"/>
      <c r="J11" s="7"/>
      <c r="K11" s="7"/>
      <c r="L11" s="7"/>
    </row>
    <row r="12" spans="1:13" s="3" customFormat="1" ht="42" customHeight="1" thickTop="1" thickBot="1" x14ac:dyDescent="0.3">
      <c r="A12" s="67">
        <v>2</v>
      </c>
      <c r="B12" s="63" t="s">
        <v>12</v>
      </c>
      <c r="C12" s="63" t="s">
        <v>37</v>
      </c>
      <c r="D12" s="63" t="s">
        <v>13</v>
      </c>
      <c r="E12" s="63" t="s">
        <v>40</v>
      </c>
      <c r="F12" s="63" t="s">
        <v>11</v>
      </c>
      <c r="G12" s="64">
        <v>0.9</v>
      </c>
      <c r="H12" s="55" t="s">
        <v>41</v>
      </c>
      <c r="I12" s="60">
        <f>AVERAGE('030151'!BC13:BC14,'030152'!BC13:BC14,'030153'!BC13:BC14,'030154'!BC13:BC14,'030155'!BC13:BC14,'030156'!BC13:BC14,'030157'!BC13:BC14)</f>
        <v>0.99518280397701042</v>
      </c>
      <c r="J12" s="17"/>
      <c r="K12" s="60">
        <f>AVERAGE('030251'!BC13:BC14,'030252'!BC13:BC14)</f>
        <v>0.99165548353545607</v>
      </c>
      <c r="L12" s="17"/>
      <c r="M12" s="60">
        <f>AVERAGE(I12,K12)</f>
        <v>0.99341914375623319</v>
      </c>
    </row>
    <row r="13" spans="1:13" s="3" customFormat="1" ht="42" customHeight="1" thickTop="1" thickBot="1" x14ac:dyDescent="0.3">
      <c r="A13" s="67"/>
      <c r="B13" s="63"/>
      <c r="C13" s="63"/>
      <c r="D13" s="63"/>
      <c r="E13" s="63"/>
      <c r="F13" s="63"/>
      <c r="G13" s="64"/>
      <c r="H13" s="55" t="s">
        <v>39</v>
      </c>
      <c r="I13" s="60"/>
      <c r="J13" s="17"/>
      <c r="K13" s="60"/>
      <c r="L13" s="17"/>
      <c r="M13" s="60"/>
    </row>
    <row r="14" spans="1:13" s="3" customFormat="1" ht="28.5" customHeight="1" thickTop="1" thickBot="1" x14ac:dyDescent="0.3">
      <c r="A14" s="19"/>
      <c r="B14" s="20"/>
      <c r="C14" s="20"/>
      <c r="D14" s="20"/>
      <c r="E14" s="20"/>
      <c r="F14" s="20"/>
      <c r="G14" s="20"/>
      <c r="H14" s="20"/>
      <c r="I14" s="8"/>
      <c r="J14" s="8"/>
      <c r="K14" s="8"/>
      <c r="L14" s="8"/>
    </row>
    <row r="15" spans="1:13" s="3" customFormat="1" ht="39" customHeight="1" thickTop="1" thickBot="1" x14ac:dyDescent="0.3">
      <c r="A15" s="67">
        <v>3</v>
      </c>
      <c r="B15" s="63" t="s">
        <v>50</v>
      </c>
      <c r="C15" s="63" t="s">
        <v>38</v>
      </c>
      <c r="D15" s="63" t="s">
        <v>51</v>
      </c>
      <c r="E15" s="63" t="s">
        <v>52</v>
      </c>
      <c r="F15" s="63" t="s">
        <v>11</v>
      </c>
      <c r="G15" s="64">
        <v>1</v>
      </c>
      <c r="H15" s="55" t="s">
        <v>53</v>
      </c>
      <c r="I15" s="60">
        <f>AVERAGE('030151'!BC16:BC17,'030152'!BC16:BC17,'030153'!BC16:BC17,'030154'!BC16:BC17,'030155'!BC16:BC17,'030156'!BC16:BC17,'030157'!BC16:BC17)</f>
        <v>1</v>
      </c>
      <c r="J15" s="15"/>
      <c r="K15" s="60">
        <f>AVERAGE('030251'!BC16:BC17,'030252'!BC16:BC17)</f>
        <v>1</v>
      </c>
      <c r="L15" s="15"/>
      <c r="M15" s="60">
        <f>AVERAGE(I15,K15)</f>
        <v>1</v>
      </c>
    </row>
    <row r="16" spans="1:13" s="3" customFormat="1" ht="51" customHeight="1" thickTop="1" thickBot="1" x14ac:dyDescent="0.3">
      <c r="A16" s="67"/>
      <c r="B16" s="63"/>
      <c r="C16" s="63"/>
      <c r="D16" s="63"/>
      <c r="E16" s="63"/>
      <c r="F16" s="63"/>
      <c r="G16" s="64"/>
      <c r="H16" s="55" t="s">
        <v>54</v>
      </c>
      <c r="I16" s="60"/>
      <c r="J16" s="17"/>
      <c r="K16" s="60"/>
      <c r="L16" s="17"/>
      <c r="M16" s="60"/>
    </row>
    <row r="17" spans="1:13" s="3" customFormat="1" ht="28.5" customHeight="1" thickTop="1" thickBot="1" x14ac:dyDescent="0.3">
      <c r="A17" s="76"/>
      <c r="B17" s="77"/>
      <c r="C17" s="77"/>
      <c r="D17" s="77"/>
      <c r="E17" s="77"/>
      <c r="F17" s="77"/>
      <c r="G17" s="77"/>
      <c r="H17" s="77"/>
      <c r="I17" s="8"/>
      <c r="J17" s="8"/>
      <c r="K17" s="8"/>
      <c r="L17" s="8"/>
    </row>
    <row r="18" spans="1:13" s="3" customFormat="1" ht="44.25" customHeight="1" thickTop="1" thickBot="1" x14ac:dyDescent="0.3">
      <c r="A18" s="67">
        <v>4</v>
      </c>
      <c r="B18" s="63" t="s">
        <v>55</v>
      </c>
      <c r="C18" s="63" t="s">
        <v>38</v>
      </c>
      <c r="D18" s="63" t="s">
        <v>14</v>
      </c>
      <c r="E18" s="63" t="s">
        <v>56</v>
      </c>
      <c r="F18" s="63" t="s">
        <v>11</v>
      </c>
      <c r="G18" s="64">
        <v>0.9</v>
      </c>
      <c r="H18" s="55" t="s">
        <v>45</v>
      </c>
      <c r="I18" s="60">
        <f>AVERAGE('030151'!BC19:BC20,'030152'!BC19:BC20,'030153'!BC19:BC20,'030154'!BC19:BC20,'030155'!BC19:BC20,'030156'!BC19:BC20,'030157'!BC19:BC20)</f>
        <v>1</v>
      </c>
      <c r="J18" s="17"/>
      <c r="K18" s="60">
        <f>AVERAGE('030251'!BC19:BC20,'030252'!BC19:BC20)</f>
        <v>1</v>
      </c>
      <c r="L18" s="17"/>
      <c r="M18" s="60">
        <f>AVERAGE(I18,K18)</f>
        <v>1</v>
      </c>
    </row>
    <row r="19" spans="1:13" s="3" customFormat="1" ht="48.75" customHeight="1" thickTop="1" thickBot="1" x14ac:dyDescent="0.3">
      <c r="A19" s="67"/>
      <c r="B19" s="63"/>
      <c r="C19" s="63"/>
      <c r="D19" s="63"/>
      <c r="E19" s="63"/>
      <c r="F19" s="63"/>
      <c r="G19" s="64"/>
      <c r="H19" s="55" t="s">
        <v>44</v>
      </c>
      <c r="I19" s="60"/>
      <c r="J19" s="17"/>
      <c r="K19" s="60"/>
      <c r="L19" s="17"/>
      <c r="M19" s="60"/>
    </row>
    <row r="20" spans="1:13" s="3" customFormat="1" ht="28.5" customHeight="1" thickTop="1" thickBot="1" x14ac:dyDescent="0.3">
      <c r="A20" s="32"/>
      <c r="B20" s="33"/>
      <c r="C20" s="33"/>
      <c r="D20" s="34"/>
      <c r="E20" s="29"/>
      <c r="F20" s="35"/>
      <c r="G20" s="36"/>
      <c r="H20" s="37"/>
      <c r="I20" s="8"/>
      <c r="J20" s="8"/>
      <c r="K20" s="8"/>
      <c r="L20" s="8"/>
    </row>
    <row r="21" spans="1:13" s="3" customFormat="1" ht="33" customHeight="1" thickTop="1" thickBot="1" x14ac:dyDescent="0.3">
      <c r="A21" s="67">
        <v>5</v>
      </c>
      <c r="B21" s="63" t="s">
        <v>55</v>
      </c>
      <c r="C21" s="63" t="s">
        <v>38</v>
      </c>
      <c r="D21" s="63" t="s">
        <v>57</v>
      </c>
      <c r="E21" s="63" t="s">
        <v>58</v>
      </c>
      <c r="F21" s="63" t="s">
        <v>11</v>
      </c>
      <c r="G21" s="64">
        <v>1</v>
      </c>
      <c r="H21" s="55" t="s">
        <v>59</v>
      </c>
      <c r="I21" s="60">
        <f>AVERAGE('030151'!BC22:BC23,'030152'!BC22:BC23,'030153'!BC22:BC23,'030154'!BC22:BC23,'030155'!BC22:BC23,'030156'!BC22:BC23,'030157'!BC22:BC23)</f>
        <v>1</v>
      </c>
      <c r="J21" s="17"/>
      <c r="K21" s="60">
        <f>AVERAGE('030251'!BC22:BC23,'030252'!BC22:BC23)</f>
        <v>1</v>
      </c>
      <c r="L21" s="17"/>
      <c r="M21" s="60">
        <f>AVERAGE(I21,K21)</f>
        <v>1</v>
      </c>
    </row>
    <row r="22" spans="1:13" s="4" customFormat="1" ht="46.5" customHeight="1" thickTop="1" thickBot="1" x14ac:dyDescent="0.3">
      <c r="A22" s="67"/>
      <c r="B22" s="63"/>
      <c r="C22" s="63"/>
      <c r="D22" s="63"/>
      <c r="E22" s="63"/>
      <c r="F22" s="63"/>
      <c r="G22" s="64"/>
      <c r="H22" s="55" t="s">
        <v>60</v>
      </c>
      <c r="I22" s="60"/>
      <c r="J22" s="17"/>
      <c r="K22" s="60"/>
      <c r="L22" s="17"/>
      <c r="M22" s="60"/>
    </row>
    <row r="23" spans="1:13" s="4" customFormat="1" ht="23.5" thickTop="1" thickBot="1" x14ac:dyDescent="0.3">
      <c r="A23" s="61"/>
      <c r="B23" s="62"/>
      <c r="C23" s="62"/>
      <c r="D23" s="62"/>
      <c r="E23" s="62"/>
      <c r="F23" s="62"/>
      <c r="G23" s="62"/>
      <c r="H23" s="62"/>
      <c r="I23" s="15"/>
      <c r="J23" s="15"/>
    </row>
    <row r="24" spans="1:13" ht="33" customHeight="1" thickTop="1" thickBot="1" x14ac:dyDescent="0.3">
      <c r="A24" s="67">
        <v>6</v>
      </c>
      <c r="B24" s="63" t="s">
        <v>61</v>
      </c>
      <c r="C24" s="63" t="s">
        <v>37</v>
      </c>
      <c r="D24" s="63" t="s">
        <v>15</v>
      </c>
      <c r="E24" s="63" t="s">
        <v>62</v>
      </c>
      <c r="F24" s="63" t="s">
        <v>11</v>
      </c>
      <c r="G24" s="64">
        <v>0.9</v>
      </c>
      <c r="H24" s="55" t="s">
        <v>42</v>
      </c>
      <c r="I24" s="60">
        <f>AVERAGE('030151'!BC25:BC26,'030152'!BC25:BC26,'030153'!BC25:BC26,'030154'!BC25:BC26,'030155'!BC25:BC26,'030156'!BC25:BC26,'030157'!BC25:BC26)</f>
        <v>1</v>
      </c>
      <c r="J24" s="17"/>
      <c r="K24" s="60">
        <f>AVERAGE('030251'!BC25:BC26,'030252'!BC25:BC26)</f>
        <v>0.99749892194911594</v>
      </c>
      <c r="L24" s="17"/>
      <c r="M24" s="60">
        <f>AVERAGE(I24,K24)</f>
        <v>0.99874946097455797</v>
      </c>
    </row>
    <row r="25" spans="1:13" ht="45.75" customHeight="1" thickTop="1" thickBot="1" x14ac:dyDescent="0.3">
      <c r="A25" s="67"/>
      <c r="B25" s="63"/>
      <c r="C25" s="63"/>
      <c r="D25" s="63"/>
      <c r="E25" s="63"/>
      <c r="F25" s="63"/>
      <c r="G25" s="64"/>
      <c r="H25" s="55" t="s">
        <v>63</v>
      </c>
      <c r="I25" s="60"/>
      <c r="J25" s="17"/>
      <c r="K25" s="60"/>
      <c r="L25" s="17"/>
      <c r="M25" s="60"/>
    </row>
    <row r="26" spans="1:13" ht="30" customHeight="1" thickTop="1" x14ac:dyDescent="0.25">
      <c r="A26" s="65"/>
      <c r="B26" s="66"/>
      <c r="C26" s="66"/>
      <c r="D26" s="66"/>
      <c r="E26" s="66"/>
      <c r="F26" s="66"/>
      <c r="G26" s="66"/>
      <c r="H26" s="66"/>
    </row>
  </sheetData>
  <mergeCells count="76">
    <mergeCell ref="M12:M13"/>
    <mergeCell ref="M15:M16"/>
    <mergeCell ref="M18:M19"/>
    <mergeCell ref="F18:F19"/>
    <mergeCell ref="B12:B13"/>
    <mergeCell ref="D12:D13"/>
    <mergeCell ref="C12:C13"/>
    <mergeCell ref="G12:G13"/>
    <mergeCell ref="D15:D16"/>
    <mergeCell ref="E15:E16"/>
    <mergeCell ref="F12:F13"/>
    <mergeCell ref="C15:C16"/>
    <mergeCell ref="K15:K16"/>
    <mergeCell ref="C18:C19"/>
    <mergeCell ref="M6:M7"/>
    <mergeCell ref="M9:M10"/>
    <mergeCell ref="I6:I7"/>
    <mergeCell ref="K6:K7"/>
    <mergeCell ref="E9:E10"/>
    <mergeCell ref="F9:F10"/>
    <mergeCell ref="B6:H6"/>
    <mergeCell ref="J2:K2"/>
    <mergeCell ref="F2:I2"/>
    <mergeCell ref="A1:L1"/>
    <mergeCell ref="K18:K19"/>
    <mergeCell ref="K9:K10"/>
    <mergeCell ref="I15:I16"/>
    <mergeCell ref="A17:H17"/>
    <mergeCell ref="A18:A19"/>
    <mergeCell ref="I18:I19"/>
    <mergeCell ref="G15:G16"/>
    <mergeCell ref="A15:A16"/>
    <mergeCell ref="B15:B16"/>
    <mergeCell ref="F15:F16"/>
    <mergeCell ref="B18:B19"/>
    <mergeCell ref="D18:D19"/>
    <mergeCell ref="E18:E19"/>
    <mergeCell ref="A9:A10"/>
    <mergeCell ref="B9:B10"/>
    <mergeCell ref="G9:G10"/>
    <mergeCell ref="A11:H11"/>
    <mergeCell ref="A12:A13"/>
    <mergeCell ref="D9:D10"/>
    <mergeCell ref="A4:M4"/>
    <mergeCell ref="A6:A8"/>
    <mergeCell ref="G18:G19"/>
    <mergeCell ref="I21:I22"/>
    <mergeCell ref="K21:K22"/>
    <mergeCell ref="K12:K13"/>
    <mergeCell ref="B7:D7"/>
    <mergeCell ref="E7:H7"/>
    <mergeCell ref="C9:C10"/>
    <mergeCell ref="I9:I10"/>
    <mergeCell ref="I12:I13"/>
    <mergeCell ref="C21:C22"/>
    <mergeCell ref="E12:E13"/>
    <mergeCell ref="A5:M5"/>
    <mergeCell ref="A21:A22"/>
    <mergeCell ref="B21:B22"/>
    <mergeCell ref="A26:H26"/>
    <mergeCell ref="I24:I25"/>
    <mergeCell ref="K24:K25"/>
    <mergeCell ref="A24:A25"/>
    <mergeCell ref="B24:B25"/>
    <mergeCell ref="C24:C25"/>
    <mergeCell ref="D24:D25"/>
    <mergeCell ref="E24:E25"/>
    <mergeCell ref="M21:M22"/>
    <mergeCell ref="A23:H23"/>
    <mergeCell ref="M24:M25"/>
    <mergeCell ref="F24:F25"/>
    <mergeCell ref="G24:G25"/>
    <mergeCell ref="D21:D22"/>
    <mergeCell ref="E21:E22"/>
    <mergeCell ref="F21:F22"/>
    <mergeCell ref="G21:G22"/>
  </mergeCells>
  <conditionalFormatting sqref="I12:I13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{A2502151-CAA5-4D96-8670-49D8CC16DC1A}</x14:id>
        </ext>
      </extLst>
    </cfRule>
    <cfRule type="dataBar" priority="4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{6ED82756-0FCC-456D-9138-4B054374F4AA}</x14:id>
        </ext>
      </extLst>
    </cfRule>
    <cfRule type="dataBar" priority="7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{CC87ECF4-2233-3348-B1C9-6BB410097853}</x14:id>
        </ext>
      </extLst>
    </cfRule>
  </conditionalFormatting>
  <conditionalFormatting sqref="I15:I16"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{0C8C1719-84BF-453C-8B2B-89E37D8E5F71}</x14:id>
        </ext>
      </extLst>
    </cfRule>
    <cfRule type="dataBar" priority="4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{23AC6C75-608F-4AC4-9F89-01204CE2E4C0}</x14:id>
        </ext>
      </extLst>
    </cfRule>
    <cfRule type="dataBar" priority="6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{25E77ABE-685E-304F-8C07-7AD3E0B2005F}</x14:id>
        </ext>
      </extLst>
    </cfRule>
  </conditionalFormatting>
  <conditionalFormatting sqref="I18:I19"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{21F2D068-2DEF-40C0-8F27-7E6F7C63086C}</x14:id>
        </ext>
      </extLst>
    </cfRule>
    <cfRule type="dataBar" priority="4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{C56201D7-7D99-4FC5-B82F-ED7508D1D9A7}</x14:id>
        </ext>
      </extLst>
    </cfRule>
    <cfRule type="dataBar" priority="6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{68FE6A5B-D8D5-EE48-B213-02B6BD523DC5}</x14:id>
        </ext>
      </extLst>
    </cfRule>
  </conditionalFormatting>
  <conditionalFormatting sqref="I21:I22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{B93B69AF-55C7-4CDF-BB78-3FE7D31F6A6D}</x14:id>
        </ext>
      </extLst>
    </cfRule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{3D058166-9E8D-416F-9C56-092E5F2F9FA5}</x14:id>
        </ext>
      </extLst>
    </cfRule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{7CCFBC3B-C52B-4E16-8072-3F8F58B8E186}</x14:id>
        </ext>
      </extLst>
    </cfRule>
    <cfRule type="dataBar" priority="3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{CB9A8E64-8906-4D22-B7B5-8C251A47C3B2}</x14:id>
        </ext>
      </extLst>
    </cfRule>
    <cfRule type="dataBar" priority="6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{D4AE0C45-E7D0-EC4A-A091-A3A88A0EC0F5}</x14:id>
        </ext>
      </extLst>
    </cfRule>
  </conditionalFormatting>
  <conditionalFormatting sqref="I24:I25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{2F88F55E-5043-49E0-BBC4-C77DEF1B4173}</x14:id>
        </ext>
      </extLst>
    </cfRule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{E5E428A5-952A-42C8-8B92-25E43FAFB374}</x14:id>
        </ext>
      </extLst>
    </cfRule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{113AED02-E854-4EA4-8BF8-C3304F0E8706}</x14:id>
        </ext>
      </extLst>
    </cfRule>
    <cfRule type="dataBar" priority="1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{14CE5A16-2A26-4022-830C-1D55AA092317}</x14:id>
        </ext>
      </extLst>
    </cfRule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{4C72BF4A-CC2F-4443-BC48-97176286B4AC}</x14:id>
        </ext>
      </extLst>
    </cfRule>
  </conditionalFormatting>
  <conditionalFormatting sqref="I9:J22">
    <cfRule type="dataBar" priority="1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{5EC15DF9-54FB-4FED-A908-0D1A7E1FC0B8}</x14:id>
        </ext>
      </extLst>
    </cfRule>
  </conditionalFormatting>
  <conditionalFormatting sqref="I9:J23 K9:L22">
    <cfRule type="dataBar" priority="4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{A1D2A8DA-0DF5-44A4-8191-DD37E251674B}</x14:id>
        </ext>
      </extLst>
    </cfRule>
  </conditionalFormatting>
  <conditionalFormatting sqref="I9:L10">
    <cfRule type="dataBar" priority="4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{1DABA211-F9E3-4E77-8709-DF86FAD7C9EE}</x14:id>
        </ext>
      </extLst>
    </cfRule>
  </conditionalFormatting>
  <conditionalFormatting sqref="I11:L11 I17:L17 I14:L14 I20:L20">
    <cfRule type="dataBar" priority="40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{DDA11D83-AEE3-4A5C-BB65-F3C88DB7EADE}</x14:id>
        </ext>
      </extLst>
    </cfRule>
  </conditionalFormatting>
  <conditionalFormatting sqref="J24:J25 L24:L25">
    <cfRule type="dataBar" priority="5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{10FF46B0-54FB-4D0D-B4E7-552B73BBB582}</x14:id>
        </ext>
      </extLst>
    </cfRule>
  </conditionalFormatting>
  <conditionalFormatting sqref="J24:J25">
    <cfRule type="dataBar" priority="4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{4A75CAEE-4C03-4FCA-8E1D-E0A333CB17E2}</x14:id>
        </ext>
      </extLst>
    </cfRule>
  </conditionalFormatting>
  <conditionalFormatting sqref="K9:K10">
    <cfRule type="dataBar" priority="10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{8C0DF1C2-74F3-41EA-B8E5-FE52EFD39CF8}</x14:id>
        </ext>
      </extLst>
    </cfRule>
  </conditionalFormatting>
  <conditionalFormatting sqref="K12:K13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{9B84B013-5EED-4674-8A86-B8F76C3B596C}</x14:id>
        </ext>
      </extLst>
    </cfRule>
    <cfRule type="dataBar" priority="1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{C423062C-9F6C-40D7-A060-E2AE9ECDCAFA}</x14:id>
        </ext>
      </extLst>
    </cfRule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{FD87D8AD-86E7-4D80-833A-8DD59FEB3448}</x14:id>
        </ext>
      </extLst>
    </cfRule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{F4B2F7D3-0348-427E-AFA1-2F7FF65D5E99}</x14:id>
        </ext>
      </extLst>
    </cfRule>
    <cfRule type="dataBar" priority="6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{18B40D67-9828-124A-A210-BDB98B390B97}</x14:id>
        </ext>
      </extLst>
    </cfRule>
    <cfRule type="dataBar" priority="6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{96C7BB22-1AA2-1B41-A8DB-F4913EF06AF8}</x14:id>
        </ext>
      </extLst>
    </cfRule>
  </conditionalFormatting>
  <conditionalFormatting sqref="K15:K16"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{96657541-C0AA-43E0-AD19-61333EADE87F}</x14:id>
        </ext>
      </extLst>
    </cfRule>
    <cfRule type="dataBar" priority="1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{06AF851F-1E8C-4585-88B0-03343F016591}</x14:id>
        </ext>
      </extLst>
    </cfRule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{3A657538-CB75-4F8E-AE3B-4595A1F9E878}</x14:id>
        </ext>
      </extLst>
    </cfRule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{CF48999B-3D6D-4FA7-952F-BC60BCB5577A}</x14:id>
        </ext>
      </extLst>
    </cfRule>
    <cfRule type="dataBar" priority="6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{6B019070-10CD-2744-B7D6-449CEEEF90C1}</x14:id>
        </ext>
      </extLst>
    </cfRule>
    <cfRule type="dataBar" priority="6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{D87B1DDB-B836-9546-B4C2-B644749463D9}</x14:id>
        </ext>
      </extLst>
    </cfRule>
  </conditionalFormatting>
  <conditionalFormatting sqref="K18:K19">
    <cfRule type="dataBar" priority="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{FC1CA6B8-BB9A-45A0-9AB9-D1B0E447D8D0}</x14:id>
        </ext>
      </extLst>
    </cfRule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{313A35D3-F919-4D7C-84F8-BD483CF7D65A}</x14:id>
        </ext>
      </extLst>
    </cfRule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{FCFCE537-7DF7-48F7-89CD-FCD5712D8363}</x14:id>
        </ext>
      </extLst>
    </cfRule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{F26494C5-C303-4BF7-8572-AD24ABEC1016}</x14:id>
        </ext>
      </extLst>
    </cfRule>
    <cfRule type="dataBar" priority="6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{F445EE05-AF32-0140-B602-177A7DB29507}</x14:id>
        </ext>
      </extLst>
    </cfRule>
    <cfRule type="dataBar" priority="6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{FA92BA01-E34E-914D-A985-20D1630BC783}</x14:id>
        </ext>
      </extLst>
    </cfRule>
  </conditionalFormatting>
  <conditionalFormatting sqref="K21:K2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{FEEDCF03-0609-4739-A473-A2FE4F127DAE}</x14:id>
        </ext>
      </extLst>
    </cfRule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{0440E889-DB56-4430-A11E-FE0CF27D355F}</x14:id>
        </ext>
      </extLst>
    </cfRule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{799F9A21-6462-49B4-8954-DE74D1C27D4F}</x14:id>
        </ext>
      </extLst>
    </cfRule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{C03739BD-6405-47B9-8DC2-20D7739A7491}</x14:id>
        </ext>
      </extLst>
    </cfRule>
    <cfRule type="dataBar" priority="5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{75F396FB-A801-124B-BD82-CD61B0B6EE94}</x14:id>
        </ext>
      </extLst>
    </cfRule>
    <cfRule type="dataBar" priority="6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{3E7CB034-AD5D-2E44-B2BA-CE928060A1E2}</x14:id>
        </ext>
      </extLst>
    </cfRule>
  </conditionalFormatting>
  <conditionalFormatting sqref="K24:K2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{2F5010BB-3365-474F-9183-BD1DF7467BF9}</x14:id>
        </ext>
      </extLst>
    </cfRule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{E536DF6B-DC90-47C5-9EB3-D8770C74E739}</x14:id>
        </ext>
      </extLst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{BEA80E4E-606B-482C-8C67-D636992A3CFB}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{FD5D5FFB-7341-44DB-B79A-67A69DEA0BE7}</x14:id>
        </ext>
      </extLst>
    </cfRule>
  </conditionalFormatting>
  <conditionalFormatting sqref="K9:L22">
    <cfRule type="dataBar" priority="1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{24701D79-D03A-46AC-B88B-0DB1B44C5051}</x14:id>
        </ext>
      </extLst>
    </cfRule>
  </conditionalFormatting>
  <conditionalFormatting sqref="L24:L25">
    <cfRule type="dataBar" priority="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{4192FD51-2A3B-40D6-9BD0-8A4D91EF136D}</x14:id>
        </ext>
      </extLst>
    </cfRule>
  </conditionalFormatting>
  <conditionalFormatting sqref="M9:M10">
    <cfRule type="dataBar" priority="1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{830549AB-A344-4D30-85E2-CAA507113CAD}</x14:id>
        </ext>
      </extLst>
    </cfRule>
    <cfRule type="dataBar" priority="1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{1B1F86B3-8CA4-40B3-8BFA-3ACC9DF3718C}</x14:id>
        </ext>
      </extLst>
    </cfRule>
  </conditionalFormatting>
  <conditionalFormatting sqref="M12:M13">
    <cfRule type="dataBar" priority="5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{BBC8FC8C-A7B6-8845-99FD-B3499918AB18}</x14:id>
        </ext>
      </extLst>
    </cfRule>
    <cfRule type="dataBar" priority="5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{74FAD781-2473-5048-A693-2DED254C4D9B}</x14:id>
        </ext>
      </extLst>
    </cfRule>
  </conditionalFormatting>
  <conditionalFormatting sqref="M15:M16">
    <cfRule type="dataBar" priority="5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{374F699E-9A81-4E4C-95E2-0C56CB412FEF}</x14:id>
        </ext>
      </extLst>
    </cfRule>
    <cfRule type="dataBar" priority="5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{16B44793-0094-244B-9004-A4B100C7984A}</x14:id>
        </ext>
      </extLst>
    </cfRule>
  </conditionalFormatting>
  <conditionalFormatting sqref="M18:M19">
    <cfRule type="dataBar" priority="5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{FB4F9FDE-EFA0-B14A-9901-47F7E4B25FA2}</x14:id>
        </ext>
      </extLst>
    </cfRule>
    <cfRule type="dataBar" priority="5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{1A4F790E-28C4-7B4F-B802-8AAE7B8B11EE}</x14:id>
        </ext>
      </extLst>
    </cfRule>
  </conditionalFormatting>
  <conditionalFormatting sqref="M21:M22">
    <cfRule type="dataBar" priority="5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{765EFA67-54F0-0E4C-996C-F6D9B22AB9D6}</x14:id>
        </ext>
      </extLst>
    </cfRule>
    <cfRule type="dataBar" priority="5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{E3775F8A-A478-0E43-8AB7-BB7347591B0D}</x14:id>
        </ext>
      </extLst>
    </cfRule>
  </conditionalFormatting>
  <conditionalFormatting sqref="M24:M25">
    <cfRule type="dataBar" priority="4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{CF0B22C0-8E06-4022-81A0-A02ED01A7D66}</x14:id>
        </ext>
      </extLst>
    </cfRule>
    <cfRule type="dataBar" priority="4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{2AB04B48-E2A4-449E-BEDC-282910B6696D}</x14:id>
        </ext>
      </extLst>
    </cfRule>
  </conditionalFormatting>
  <dataValidations count="1">
    <dataValidation showDropDown="1" showInputMessage="1" showErrorMessage="1" sqref="G24 G12 G15 G9 G18 G21" xr:uid="{81824287-CE9B-40BC-840B-B53E72C79D5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502151-CAA5-4D96-8670-49D8CC16DC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82756-0FCC-456D-9138-4B054374F4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87ECF4-2233-3348-B1C9-6BB4100978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I12:I13</xm:sqref>
        </x14:conditionalFormatting>
        <x14:conditionalFormatting xmlns:xm="http://schemas.microsoft.com/office/excel/2006/main">
          <x14:cfRule type="dataBar" id="{0C8C1719-84BF-453C-8B2B-89E37D8E5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AC6C75-608F-4AC4-9F89-01204CE2E4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E77ABE-685E-304F-8C07-7AD3E0B20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I15:I16</xm:sqref>
        </x14:conditionalFormatting>
        <x14:conditionalFormatting xmlns:xm="http://schemas.microsoft.com/office/excel/2006/main">
          <x14:cfRule type="dataBar" id="{21F2D068-2DEF-40C0-8F27-7E6F7C6308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6201D7-7D99-4FC5-B82F-ED7508D1D9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FE6A5B-D8D5-EE48-B213-02B6BD523D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I18:I19</xm:sqref>
        </x14:conditionalFormatting>
        <x14:conditionalFormatting xmlns:xm="http://schemas.microsoft.com/office/excel/2006/main">
          <x14:cfRule type="dataBar" id="{B93B69AF-55C7-4CDF-BB78-3FE7D31F6A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058166-9E8D-416F-9C56-092E5F2F9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CFBC3B-C52B-4E16-8072-3F8F58B8E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9A8E64-8906-4D22-B7B5-8C251A47C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AE0C45-E7D0-EC4A-A091-A3A88A0EC0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I21:I22</xm:sqref>
        </x14:conditionalFormatting>
        <x14:conditionalFormatting xmlns:xm="http://schemas.microsoft.com/office/excel/2006/main">
          <x14:cfRule type="dataBar" id="{2F88F55E-5043-49E0-BBC4-C77DEF1B41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E428A5-952A-42C8-8B92-25E43FAF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3AED02-E854-4EA4-8BF8-C3304F0E8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CE5A16-2A26-4022-830C-1D55AA092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2BF4A-CC2F-4443-BC48-97176286B4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5EC15DF9-54FB-4FED-A908-0D1A7E1F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I9:J22</xm:sqref>
        </x14:conditionalFormatting>
        <x14:conditionalFormatting xmlns:xm="http://schemas.microsoft.com/office/excel/2006/main">
          <x14:cfRule type="dataBar" id="{A1D2A8DA-0DF5-44A4-8191-DD37E25167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I9:J23 K9:L22</xm:sqref>
        </x14:conditionalFormatting>
        <x14:conditionalFormatting xmlns:xm="http://schemas.microsoft.com/office/excel/2006/main">
          <x14:cfRule type="dataBar" id="{1DABA211-F9E3-4E77-8709-DF86FAD7C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I9:L10</xm:sqref>
        </x14:conditionalFormatting>
        <x14:conditionalFormatting xmlns:xm="http://schemas.microsoft.com/office/excel/2006/main">
          <x14:cfRule type="dataBar" id="{DDA11D83-AEE3-4A5C-BB65-F3C88DB7E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I11:L11 I17:L17 I14:L14 I20:L20</xm:sqref>
        </x14:conditionalFormatting>
        <x14:conditionalFormatting xmlns:xm="http://schemas.microsoft.com/office/excel/2006/main">
          <x14:cfRule type="dataBar" id="{10FF46B0-54FB-4D0D-B4E7-552B73BBB5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 L24:L25</xm:sqref>
        </x14:conditionalFormatting>
        <x14:conditionalFormatting xmlns:xm="http://schemas.microsoft.com/office/excel/2006/main">
          <x14:cfRule type="dataBar" id="{4A75CAEE-4C03-4FCA-8E1D-E0A333CB17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J24:J25</xm:sqref>
        </x14:conditionalFormatting>
        <x14:conditionalFormatting xmlns:xm="http://schemas.microsoft.com/office/excel/2006/main">
          <x14:cfRule type="dataBar" id="{8C0DF1C2-74F3-41EA-B8E5-FE52EFD39C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</xm:sqref>
        </x14:conditionalFormatting>
        <x14:conditionalFormatting xmlns:xm="http://schemas.microsoft.com/office/excel/2006/main">
          <x14:cfRule type="dataBar" id="{9B84B013-5EED-4674-8A86-B8F76C3B59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23062C-9F6C-40D7-A060-E2AE9ECDCA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7D8AD-86E7-4D80-833A-8DD59FEB3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B2F7D3-0348-427E-AFA1-2F7FF65D5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B40D67-9828-124A-A210-BDB98B390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C7BB22-1AA2-1B41-A8DB-F4913EF06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K12:K13</xm:sqref>
        </x14:conditionalFormatting>
        <x14:conditionalFormatting xmlns:xm="http://schemas.microsoft.com/office/excel/2006/main">
          <x14:cfRule type="dataBar" id="{96657541-C0AA-43E0-AD19-61333EADE8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F851F-1E8C-4585-88B0-03343F0165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657538-CB75-4F8E-AE3B-4595A1F9E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48999B-3D6D-4FA7-952F-BC60BCB557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019070-10CD-2744-B7D6-449CEEEF90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B1DDB-B836-9546-B4C2-B64474946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K15:K16</xm:sqref>
        </x14:conditionalFormatting>
        <x14:conditionalFormatting xmlns:xm="http://schemas.microsoft.com/office/excel/2006/main">
          <x14:cfRule type="dataBar" id="{FC1CA6B8-BB9A-45A0-9AB9-D1B0E447D8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A35D3-F919-4D7C-84F8-BD483CF7D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FCE537-7DF7-48F7-89CD-FCD5712D8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494C5-C303-4BF7-8572-AD24ABEC1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45EE05-AF32-0140-B602-177A7DB295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92BA01-E34E-914D-A985-20D1630BC7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K18:K19</xm:sqref>
        </x14:conditionalFormatting>
        <x14:conditionalFormatting xmlns:xm="http://schemas.microsoft.com/office/excel/2006/main">
          <x14:cfRule type="dataBar" id="{FEEDCF03-0609-4739-A473-A2FE4F127D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40E889-DB56-4430-A11E-FE0CF27D3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9F9A21-6462-49B4-8954-DE74D1C27D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3739BD-6405-47B9-8DC2-20D7739A74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F396FB-A801-124B-BD82-CD61B0B6EE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CB034-AD5D-2E44-B2BA-CE928060A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K21:K22</xm:sqref>
        </x14:conditionalFormatting>
        <x14:conditionalFormatting xmlns:xm="http://schemas.microsoft.com/office/excel/2006/main">
          <x14:cfRule type="dataBar" id="{2F5010BB-3365-474F-9183-BD1DF7467B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36DF6B-DC90-47C5-9EB3-D8770C74E7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A80E4E-606B-482C-8C67-D636992A3C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5D5FFB-7341-44DB-B79A-67A69DEA0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K24:K25</xm:sqref>
        </x14:conditionalFormatting>
        <x14:conditionalFormatting xmlns:xm="http://schemas.microsoft.com/office/excel/2006/main">
          <x14:cfRule type="dataBar" id="{24701D79-D03A-46AC-B88B-0DB1B44C5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K9:L22</xm:sqref>
        </x14:conditionalFormatting>
        <x14:conditionalFormatting xmlns:xm="http://schemas.microsoft.com/office/excel/2006/main">
          <x14:cfRule type="dataBar" id="{4192FD51-2A3B-40D6-9BD0-8A4D91EF1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L24:L25</xm:sqref>
        </x14:conditionalFormatting>
        <x14:conditionalFormatting xmlns:xm="http://schemas.microsoft.com/office/excel/2006/main">
          <x14:cfRule type="dataBar" id="{830549AB-A344-4D30-85E2-CAA507113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1F86B3-8CA4-40B3-8BFA-3ACC9DF371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M9:M10</xm:sqref>
        </x14:conditionalFormatting>
        <x14:conditionalFormatting xmlns:xm="http://schemas.microsoft.com/office/excel/2006/main">
          <x14:cfRule type="dataBar" id="{BBC8FC8C-A7B6-8845-99FD-B3499918AB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FAD781-2473-5048-A693-2DED254C4D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M12:M13</xm:sqref>
        </x14:conditionalFormatting>
        <x14:conditionalFormatting xmlns:xm="http://schemas.microsoft.com/office/excel/2006/main">
          <x14:cfRule type="dataBar" id="{374F699E-9A81-4E4C-95E2-0C56CB412F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B44793-0094-244B-9004-A4B100C79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M15:M16</xm:sqref>
        </x14:conditionalFormatting>
        <x14:conditionalFormatting xmlns:xm="http://schemas.microsoft.com/office/excel/2006/main">
          <x14:cfRule type="dataBar" id="{FB4F9FDE-EFA0-B14A-9901-47F7E4B25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4F790E-28C4-7B4F-B802-8AAE7B8B1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M18:M19</xm:sqref>
        </x14:conditionalFormatting>
        <x14:conditionalFormatting xmlns:xm="http://schemas.microsoft.com/office/excel/2006/main">
          <x14:cfRule type="dataBar" id="{765EFA67-54F0-0E4C-996C-F6D9B22AB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775F8A-A478-0E43-8AB7-BB7347591B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M21:M22</xm:sqref>
        </x14:conditionalFormatting>
        <x14:conditionalFormatting xmlns:xm="http://schemas.microsoft.com/office/excel/2006/main">
          <x14:cfRule type="dataBar" id="{CF0B22C0-8E06-4022-81A0-A02ED01A7D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B04B48-E2A4-449E-BEDC-282910B669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M24:M25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O38"/>
  <sheetViews>
    <sheetView showGridLines="0" zoomScale="58" zoomScaleNormal="60" workbookViewId="0">
      <selection activeCell="K17" sqref="K17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2</v>
      </c>
      <c r="F2" s="101" t="s">
        <v>20</v>
      </c>
      <c r="G2" s="101"/>
      <c r="H2" s="23">
        <v>30252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56">
        <v>0</v>
      </c>
      <c r="J10" s="56">
        <v>67</v>
      </c>
      <c r="K10" s="56">
        <v>55</v>
      </c>
      <c r="L10" s="56">
        <v>40</v>
      </c>
      <c r="M10" s="56">
        <v>75</v>
      </c>
      <c r="N10" s="56">
        <v>62</v>
      </c>
      <c r="O10" s="56">
        <v>75</v>
      </c>
      <c r="P10" s="56">
        <v>76</v>
      </c>
      <c r="Q10" s="56">
        <v>73</v>
      </c>
      <c r="R10" s="56">
        <v>63</v>
      </c>
      <c r="S10" s="56">
        <v>71</v>
      </c>
      <c r="T10" s="56">
        <v>73</v>
      </c>
      <c r="U10" s="56">
        <v>63</v>
      </c>
      <c r="V10" s="56">
        <v>77</v>
      </c>
      <c r="W10" s="26">
        <v>72</v>
      </c>
      <c r="X10" s="26">
        <v>70</v>
      </c>
      <c r="Y10" s="26">
        <v>58</v>
      </c>
      <c r="Z10" s="26">
        <v>43</v>
      </c>
      <c r="AA10" s="26">
        <v>14</v>
      </c>
      <c r="AB10" s="26">
        <v>0</v>
      </c>
      <c r="AC10" s="26">
        <v>0</v>
      </c>
      <c r="AD10" s="2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0</v>
      </c>
      <c r="AW10" s="56">
        <v>0</v>
      </c>
      <c r="AX10" s="56">
        <v>0</v>
      </c>
      <c r="AY10" s="56">
        <v>0</v>
      </c>
      <c r="AZ10" s="5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57">
        <v>0</v>
      </c>
      <c r="J11" s="57">
        <v>67</v>
      </c>
      <c r="K11" s="57">
        <v>55</v>
      </c>
      <c r="L11" s="57">
        <v>40</v>
      </c>
      <c r="M11" s="57">
        <v>75</v>
      </c>
      <c r="N11" s="57">
        <v>62</v>
      </c>
      <c r="O11" s="57">
        <v>75</v>
      </c>
      <c r="P11" s="57">
        <v>76</v>
      </c>
      <c r="Q11" s="57">
        <v>73</v>
      </c>
      <c r="R11" s="57">
        <v>63</v>
      </c>
      <c r="S11" s="57">
        <v>71</v>
      </c>
      <c r="T11" s="57">
        <v>73</v>
      </c>
      <c r="U11" s="57">
        <v>63</v>
      </c>
      <c r="V11" s="57">
        <v>77</v>
      </c>
      <c r="W11" s="39">
        <v>72</v>
      </c>
      <c r="X11" s="39">
        <v>70</v>
      </c>
      <c r="Y11" s="39">
        <v>58</v>
      </c>
      <c r="Z11" s="39">
        <v>43</v>
      </c>
      <c r="AA11" s="39">
        <v>14</v>
      </c>
      <c r="AB11" s="39">
        <v>0</v>
      </c>
      <c r="AC11" s="39">
        <v>0</v>
      </c>
      <c r="AD11" s="39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666</v>
      </c>
      <c r="K13" s="26">
        <v>551</v>
      </c>
      <c r="L13" s="26">
        <v>397</v>
      </c>
      <c r="M13" s="26">
        <v>748</v>
      </c>
      <c r="N13" s="26">
        <v>614</v>
      </c>
      <c r="O13" s="26">
        <v>747</v>
      </c>
      <c r="P13" s="26">
        <v>761</v>
      </c>
      <c r="Q13" s="26">
        <v>732</v>
      </c>
      <c r="R13" s="26">
        <v>638</v>
      </c>
      <c r="S13" s="26">
        <v>716</v>
      </c>
      <c r="T13" s="26">
        <v>732</v>
      </c>
      <c r="U13" s="26">
        <v>631</v>
      </c>
      <c r="V13" s="26">
        <v>772</v>
      </c>
      <c r="W13" s="26">
        <v>722</v>
      </c>
      <c r="X13" s="26">
        <v>692</v>
      </c>
      <c r="Y13" s="26">
        <v>573</v>
      </c>
      <c r="Z13" s="26">
        <v>432</v>
      </c>
      <c r="AA13" s="26">
        <v>138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0.99628450106157107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666</v>
      </c>
      <c r="K14" s="39">
        <v>553</v>
      </c>
      <c r="L14" s="39">
        <v>404</v>
      </c>
      <c r="M14" s="39">
        <v>750</v>
      </c>
      <c r="N14" s="39">
        <v>617</v>
      </c>
      <c r="O14" s="39">
        <v>752</v>
      </c>
      <c r="P14" s="39">
        <v>762</v>
      </c>
      <c r="Q14" s="39">
        <v>734</v>
      </c>
      <c r="R14" s="39">
        <v>639</v>
      </c>
      <c r="S14" s="39">
        <v>716</v>
      </c>
      <c r="T14" s="39">
        <v>732</v>
      </c>
      <c r="U14" s="39">
        <v>632</v>
      </c>
      <c r="V14" s="39">
        <v>777</v>
      </c>
      <c r="W14" s="39">
        <v>724</v>
      </c>
      <c r="X14" s="39">
        <v>695</v>
      </c>
      <c r="Y14" s="39">
        <v>578</v>
      </c>
      <c r="Z14" s="39">
        <v>435</v>
      </c>
      <c r="AA14" s="39">
        <v>138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663</v>
      </c>
      <c r="K19" s="26">
        <v>848</v>
      </c>
      <c r="L19" s="26">
        <v>170</v>
      </c>
      <c r="M19" s="26">
        <v>820</v>
      </c>
      <c r="N19" s="26">
        <v>574</v>
      </c>
      <c r="O19" s="26">
        <v>742</v>
      </c>
      <c r="P19" s="26">
        <v>800</v>
      </c>
      <c r="Q19" s="26">
        <v>734</v>
      </c>
      <c r="R19" s="26">
        <v>723</v>
      </c>
      <c r="S19" s="26">
        <v>648</v>
      </c>
      <c r="T19" s="26">
        <v>679</v>
      </c>
      <c r="U19" s="26">
        <v>472</v>
      </c>
      <c r="V19" s="26">
        <v>922</v>
      </c>
      <c r="W19" s="26">
        <v>624</v>
      </c>
      <c r="X19" s="26">
        <v>863</v>
      </c>
      <c r="Y19" s="26">
        <v>599</v>
      </c>
      <c r="Z19" s="26">
        <v>363</v>
      </c>
      <c r="AA19" s="26">
        <v>121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663</v>
      </c>
      <c r="K20" s="39">
        <v>848</v>
      </c>
      <c r="L20" s="39">
        <v>170</v>
      </c>
      <c r="M20" s="39">
        <v>820</v>
      </c>
      <c r="N20" s="39">
        <v>574</v>
      </c>
      <c r="O20" s="39">
        <v>742</v>
      </c>
      <c r="P20" s="39">
        <v>800</v>
      </c>
      <c r="Q20" s="39">
        <v>734</v>
      </c>
      <c r="R20" s="39">
        <v>723</v>
      </c>
      <c r="S20" s="39">
        <v>648</v>
      </c>
      <c r="T20" s="39">
        <v>679</v>
      </c>
      <c r="U20" s="39">
        <v>472</v>
      </c>
      <c r="V20" s="39">
        <v>922</v>
      </c>
      <c r="W20" s="39">
        <v>624</v>
      </c>
      <c r="X20" s="39">
        <v>863</v>
      </c>
      <c r="Y20" s="39">
        <v>599</v>
      </c>
      <c r="Z20" s="39">
        <v>363</v>
      </c>
      <c r="AA20" s="39">
        <v>121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875</v>
      </c>
      <c r="K22" s="26">
        <v>1145</v>
      </c>
      <c r="L22" s="26">
        <v>578</v>
      </c>
      <c r="M22" s="26">
        <v>1034</v>
      </c>
      <c r="N22" s="26">
        <v>953</v>
      </c>
      <c r="O22" s="26">
        <v>1018</v>
      </c>
      <c r="P22" s="26">
        <v>1118</v>
      </c>
      <c r="Q22" s="26">
        <v>1106</v>
      </c>
      <c r="R22" s="26">
        <v>1219</v>
      </c>
      <c r="S22" s="26">
        <v>1056</v>
      </c>
      <c r="T22" s="26">
        <v>1040</v>
      </c>
      <c r="U22" s="26">
        <v>858</v>
      </c>
      <c r="V22" s="26">
        <v>1103</v>
      </c>
      <c r="W22" s="26">
        <v>1018</v>
      </c>
      <c r="X22" s="26">
        <v>1119</v>
      </c>
      <c r="Y22" s="26">
        <v>1000</v>
      </c>
      <c r="Z22" s="26">
        <v>793</v>
      </c>
      <c r="AA22" s="26">
        <v>747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875</v>
      </c>
      <c r="K23" s="39">
        <v>1145</v>
      </c>
      <c r="L23" s="39">
        <v>578</v>
      </c>
      <c r="M23" s="39">
        <v>1034</v>
      </c>
      <c r="N23" s="39">
        <v>953</v>
      </c>
      <c r="O23" s="39">
        <v>1018</v>
      </c>
      <c r="P23" s="39">
        <v>1118</v>
      </c>
      <c r="Q23" s="39">
        <v>1106</v>
      </c>
      <c r="R23" s="39">
        <v>1219</v>
      </c>
      <c r="S23" s="39">
        <v>1056</v>
      </c>
      <c r="T23" s="39">
        <v>1040</v>
      </c>
      <c r="U23" s="39">
        <v>858</v>
      </c>
      <c r="V23" s="39">
        <v>1103</v>
      </c>
      <c r="W23" s="39">
        <v>1018</v>
      </c>
      <c r="X23" s="39">
        <v>1119</v>
      </c>
      <c r="Y23" s="39">
        <v>1000</v>
      </c>
      <c r="Z23" s="39">
        <v>793</v>
      </c>
      <c r="AA23" s="39">
        <v>747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58">
        <v>0</v>
      </c>
      <c r="J25" s="58">
        <v>721</v>
      </c>
      <c r="K25" s="58">
        <v>578</v>
      </c>
      <c r="L25" s="58">
        <v>737</v>
      </c>
      <c r="M25" s="58">
        <v>364</v>
      </c>
      <c r="N25" s="58">
        <v>655</v>
      </c>
      <c r="O25" s="58">
        <v>677</v>
      </c>
      <c r="P25" s="58">
        <v>698</v>
      </c>
      <c r="Q25" s="26">
        <v>746</v>
      </c>
      <c r="R25" s="26">
        <v>610</v>
      </c>
      <c r="S25" s="26">
        <v>811</v>
      </c>
      <c r="T25" s="26">
        <v>695</v>
      </c>
      <c r="U25" s="26">
        <v>654</v>
      </c>
      <c r="V25" s="26">
        <v>673</v>
      </c>
      <c r="W25" s="26">
        <v>709</v>
      </c>
      <c r="X25" s="26">
        <v>762</v>
      </c>
      <c r="Y25" s="26">
        <v>718</v>
      </c>
      <c r="Z25" s="26">
        <v>562</v>
      </c>
      <c r="AA25" s="26">
        <v>167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0.99499784389823198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59">
        <v>0</v>
      </c>
      <c r="J26" s="59">
        <v>723</v>
      </c>
      <c r="K26" s="59">
        <v>578</v>
      </c>
      <c r="L26" s="59">
        <v>745</v>
      </c>
      <c r="M26" s="59">
        <v>366</v>
      </c>
      <c r="N26" s="59">
        <v>661</v>
      </c>
      <c r="O26" s="59">
        <v>679</v>
      </c>
      <c r="P26" s="59">
        <v>698</v>
      </c>
      <c r="Q26" s="39">
        <v>747</v>
      </c>
      <c r="R26" s="39">
        <v>613</v>
      </c>
      <c r="S26" s="39">
        <v>815</v>
      </c>
      <c r="T26" s="39">
        <v>699</v>
      </c>
      <c r="U26" s="39">
        <v>661</v>
      </c>
      <c r="V26" s="39">
        <v>678</v>
      </c>
      <c r="W26" s="39">
        <v>715</v>
      </c>
      <c r="X26" s="39">
        <v>765</v>
      </c>
      <c r="Y26" s="39">
        <v>720</v>
      </c>
      <c r="Z26" s="39">
        <v>564</v>
      </c>
      <c r="AA26" s="39">
        <v>168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/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30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BC19:BC20"/>
    <mergeCell ref="A19:A20"/>
    <mergeCell ref="B19:B20"/>
    <mergeCell ref="C19:C20"/>
    <mergeCell ref="D19:D20"/>
    <mergeCell ref="E19:E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F10:F11"/>
    <mergeCell ref="G10:G11"/>
    <mergeCell ref="BC10:BC11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conditionalFormatting sqref="I21:BB21">
    <cfRule type="colorScale" priority="423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16" priority="18" operator="greaterThan">
      <formula>95%</formula>
    </cfRule>
    <cfRule type="cellIs" dxfId="15" priority="19" operator="greaterThanOrEqual">
      <formula>90%</formula>
    </cfRule>
    <cfRule type="cellIs" dxfId="14" priority="20" operator="lessThan">
      <formula>89.99%</formula>
    </cfRule>
  </conditionalFormatting>
  <conditionalFormatting sqref="BC13">
    <cfRule type="cellIs" dxfId="13" priority="15" operator="greaterThan">
      <formula>95%</formula>
    </cfRule>
    <cfRule type="cellIs" dxfId="12" priority="16" operator="greaterThanOrEqual">
      <formula>90%</formula>
    </cfRule>
    <cfRule type="cellIs" dxfId="11" priority="17" operator="lessThan">
      <formula>89.99%</formula>
    </cfRule>
  </conditionalFormatting>
  <conditionalFormatting sqref="BC16">
    <cfRule type="cellIs" dxfId="10" priority="12" operator="greaterThan">
      <formula>95%</formula>
    </cfRule>
    <cfRule type="cellIs" dxfId="9" priority="13" operator="greaterThanOrEqual">
      <formula>90%</formula>
    </cfRule>
    <cfRule type="cellIs" dxfId="8" priority="14" operator="lessThan">
      <formula>89.99%</formula>
    </cfRule>
  </conditionalFormatting>
  <conditionalFormatting sqref="BC19">
    <cfRule type="cellIs" dxfId="7" priority="9" operator="greaterThan">
      <formula>95%</formula>
    </cfRule>
    <cfRule type="cellIs" dxfId="6" priority="10" operator="greaterThanOrEqual">
      <formula>90%</formula>
    </cfRule>
    <cfRule type="cellIs" dxfId="5" priority="11" operator="lessThan">
      <formula>89.99%</formula>
    </cfRule>
  </conditionalFormatting>
  <conditionalFormatting sqref="BC22">
    <cfRule type="cellIs" dxfId="4" priority="1" operator="greaterThanOrEqual">
      <formula>100%</formula>
    </cfRule>
    <cfRule type="cellIs" dxfId="3" priority="2" operator="lessThan">
      <formula>99.99%</formula>
    </cfRule>
  </conditionalFormatting>
  <conditionalFormatting sqref="BC25">
    <cfRule type="cellIs" dxfId="2" priority="3" operator="greaterThan">
      <formula>95%</formula>
    </cfRule>
    <cfRule type="cellIs" dxfId="1" priority="4" operator="greaterThanOrEqual">
      <formula>90%</formula>
    </cfRule>
    <cfRule type="cellIs" dxfId="0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12099198-2790-4531-A4AE-4537B679FF3F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O38"/>
  <sheetViews>
    <sheetView showGridLines="0" topLeftCell="A27" zoomScale="110" zoomScaleNormal="110" workbookViewId="0">
      <selection activeCell="G38" sqref="G38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">
        <v>64</v>
      </c>
      <c r="J9" s="31" t="s">
        <v>65</v>
      </c>
      <c r="K9" s="31" t="s">
        <v>66</v>
      </c>
      <c r="L9" s="31" t="s">
        <v>67</v>
      </c>
      <c r="M9" s="31" t="s">
        <v>68</v>
      </c>
      <c r="N9" s="31" t="s">
        <v>69</v>
      </c>
      <c r="O9" s="31" t="s">
        <v>70</v>
      </c>
      <c r="P9" s="31" t="s">
        <v>71</v>
      </c>
      <c r="Q9" s="31" t="s">
        <v>72</v>
      </c>
      <c r="R9" s="31" t="s">
        <v>73</v>
      </c>
      <c r="S9" s="31" t="s">
        <v>74</v>
      </c>
      <c r="T9" s="31" t="s">
        <v>75</v>
      </c>
      <c r="U9" s="31" t="s">
        <v>76</v>
      </c>
      <c r="V9" s="31" t="s">
        <v>77</v>
      </c>
      <c r="W9" s="31" t="s">
        <v>78</v>
      </c>
      <c r="X9" s="31" t="s">
        <v>79</v>
      </c>
      <c r="Y9" s="31" t="s">
        <v>81</v>
      </c>
      <c r="Z9" s="31" t="s">
        <v>82</v>
      </c>
      <c r="AA9" s="31" t="s">
        <v>83</v>
      </c>
      <c r="AB9" s="31" t="s">
        <v>84</v>
      </c>
      <c r="AC9" s="31" t="s">
        <v>85</v>
      </c>
      <c r="AD9" s="31" t="s">
        <v>86</v>
      </c>
      <c r="AE9" s="31" t="s">
        <v>87</v>
      </c>
      <c r="AF9" s="31" t="s">
        <v>88</v>
      </c>
      <c r="AG9" s="31" t="s">
        <v>89</v>
      </c>
      <c r="AH9" s="31" t="s">
        <v>90</v>
      </c>
      <c r="AI9" s="31" t="s">
        <v>91</v>
      </c>
      <c r="AJ9" s="31" t="s">
        <v>92</v>
      </c>
      <c r="AK9" s="31" t="s">
        <v>93</v>
      </c>
      <c r="AL9" s="31" t="s">
        <v>94</v>
      </c>
      <c r="AM9" s="31" t="s">
        <v>95</v>
      </c>
      <c r="AN9" s="31" t="s">
        <v>96</v>
      </c>
      <c r="AO9" s="31" t="s">
        <v>97</v>
      </c>
      <c r="AP9" s="31" t="s">
        <v>98</v>
      </c>
      <c r="AQ9" s="31" t="s">
        <v>99</v>
      </c>
      <c r="AR9" s="31" t="s">
        <v>100</v>
      </c>
      <c r="AS9" s="31" t="s">
        <v>101</v>
      </c>
      <c r="AT9" s="31" t="s">
        <v>102</v>
      </c>
      <c r="AU9" s="31" t="s">
        <v>103</v>
      </c>
      <c r="AV9" s="31" t="s">
        <v>104</v>
      </c>
      <c r="AW9" s="31" t="s">
        <v>105</v>
      </c>
      <c r="AX9" s="31" t="s">
        <v>106</v>
      </c>
      <c r="AY9" s="31" t="s">
        <v>107</v>
      </c>
      <c r="AZ9" s="31" t="s">
        <v>108</v>
      </c>
      <c r="BA9" s="31" t="s">
        <v>109</v>
      </c>
      <c r="BB9" s="31" t="s">
        <v>110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36</v>
      </c>
      <c r="K10" s="26">
        <v>28</v>
      </c>
      <c r="L10" s="26">
        <v>29</v>
      </c>
      <c r="M10" s="26">
        <v>36</v>
      </c>
      <c r="N10" s="26">
        <v>28</v>
      </c>
      <c r="O10" s="26">
        <v>41</v>
      </c>
      <c r="P10" s="26">
        <v>40</v>
      </c>
      <c r="Q10" s="26">
        <v>34</v>
      </c>
      <c r="R10" s="26">
        <v>27</v>
      </c>
      <c r="S10" s="26">
        <v>37</v>
      </c>
      <c r="T10" s="26">
        <v>44</v>
      </c>
      <c r="U10" s="26">
        <v>31</v>
      </c>
      <c r="V10" s="26">
        <v>41</v>
      </c>
      <c r="W10" s="26">
        <v>45</v>
      </c>
      <c r="X10" s="26">
        <v>44</v>
      </c>
      <c r="Y10" s="26">
        <v>30</v>
      </c>
      <c r="Z10" s="26">
        <v>11</v>
      </c>
      <c r="AA10" s="26">
        <v>4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36</v>
      </c>
      <c r="K11" s="39">
        <v>28</v>
      </c>
      <c r="L11" s="39">
        <v>29</v>
      </c>
      <c r="M11" s="39">
        <v>36</v>
      </c>
      <c r="N11" s="39">
        <v>28</v>
      </c>
      <c r="O11" s="39">
        <v>41</v>
      </c>
      <c r="P11" s="39">
        <v>40</v>
      </c>
      <c r="Q11" s="39">
        <v>34</v>
      </c>
      <c r="R11" s="39">
        <v>27</v>
      </c>
      <c r="S11" s="39">
        <v>37</v>
      </c>
      <c r="T11" s="39">
        <v>44</v>
      </c>
      <c r="U11" s="39">
        <v>31</v>
      </c>
      <c r="V11" s="39">
        <v>41</v>
      </c>
      <c r="W11" s="39">
        <v>45</v>
      </c>
      <c r="X11" s="39">
        <v>44</v>
      </c>
      <c r="Y11" s="39">
        <v>30</v>
      </c>
      <c r="Z11" s="39">
        <v>11</v>
      </c>
      <c r="AA11" s="39">
        <v>4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356</v>
      </c>
      <c r="K13" s="26">
        <v>279</v>
      </c>
      <c r="L13" s="26">
        <v>290</v>
      </c>
      <c r="M13" s="26">
        <v>364</v>
      </c>
      <c r="N13" s="26">
        <v>276</v>
      </c>
      <c r="O13" s="26">
        <v>407</v>
      </c>
      <c r="P13" s="26">
        <v>394</v>
      </c>
      <c r="Q13" s="26">
        <v>337</v>
      </c>
      <c r="R13" s="26">
        <v>271</v>
      </c>
      <c r="S13" s="26">
        <v>373</v>
      </c>
      <c r="T13" s="26">
        <v>437</v>
      </c>
      <c r="U13" s="26">
        <v>313</v>
      </c>
      <c r="V13" s="26">
        <v>414</v>
      </c>
      <c r="W13" s="26">
        <v>445</v>
      </c>
      <c r="X13" s="26">
        <v>438</v>
      </c>
      <c r="Y13" s="26">
        <v>301</v>
      </c>
      <c r="Z13" s="26">
        <v>107</v>
      </c>
      <c r="AA13" s="26">
        <v>44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0.99727055612418969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358</v>
      </c>
      <c r="K14" s="39">
        <v>279</v>
      </c>
      <c r="L14" s="39">
        <v>291</v>
      </c>
      <c r="M14" s="39">
        <v>366</v>
      </c>
      <c r="N14" s="39">
        <v>277</v>
      </c>
      <c r="O14" s="39">
        <v>408</v>
      </c>
      <c r="P14" s="39">
        <v>396</v>
      </c>
      <c r="Q14" s="39">
        <v>337</v>
      </c>
      <c r="R14" s="39">
        <v>272</v>
      </c>
      <c r="S14" s="39">
        <v>373</v>
      </c>
      <c r="T14" s="39">
        <v>438</v>
      </c>
      <c r="U14" s="39">
        <v>315</v>
      </c>
      <c r="V14" s="39">
        <v>414</v>
      </c>
      <c r="W14" s="39">
        <v>446</v>
      </c>
      <c r="X14" s="39">
        <v>438</v>
      </c>
      <c r="Y14" s="39">
        <v>301</v>
      </c>
      <c r="Z14" s="39">
        <v>109</v>
      </c>
      <c r="AA14" s="39">
        <v>44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381</v>
      </c>
      <c r="K19" s="26">
        <v>348</v>
      </c>
      <c r="L19" s="26">
        <v>210</v>
      </c>
      <c r="M19" s="26">
        <v>439</v>
      </c>
      <c r="N19" s="26">
        <v>271</v>
      </c>
      <c r="O19" s="26">
        <v>374</v>
      </c>
      <c r="P19" s="26">
        <v>327</v>
      </c>
      <c r="Q19" s="26">
        <v>453</v>
      </c>
      <c r="R19" s="26">
        <v>259</v>
      </c>
      <c r="S19" s="26">
        <v>377</v>
      </c>
      <c r="T19" s="26">
        <v>378</v>
      </c>
      <c r="U19" s="26">
        <v>276</v>
      </c>
      <c r="V19" s="26">
        <v>497</v>
      </c>
      <c r="W19" s="26">
        <v>259</v>
      </c>
      <c r="X19" s="26">
        <v>626</v>
      </c>
      <c r="Y19" s="26">
        <v>361</v>
      </c>
      <c r="Z19" s="26">
        <v>127</v>
      </c>
      <c r="AA19" s="26">
        <v>18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381</v>
      </c>
      <c r="K20" s="39">
        <v>348</v>
      </c>
      <c r="L20" s="39">
        <v>210</v>
      </c>
      <c r="M20" s="39">
        <v>439</v>
      </c>
      <c r="N20" s="39">
        <v>271</v>
      </c>
      <c r="O20" s="39">
        <v>374</v>
      </c>
      <c r="P20" s="39">
        <v>327</v>
      </c>
      <c r="Q20" s="39">
        <v>453</v>
      </c>
      <c r="R20" s="39">
        <v>259</v>
      </c>
      <c r="S20" s="39">
        <v>377</v>
      </c>
      <c r="T20" s="39">
        <v>378</v>
      </c>
      <c r="U20" s="39">
        <v>276</v>
      </c>
      <c r="V20" s="39">
        <v>497</v>
      </c>
      <c r="W20" s="39">
        <v>259</v>
      </c>
      <c r="X20" s="39">
        <v>626</v>
      </c>
      <c r="Y20" s="39">
        <v>361</v>
      </c>
      <c r="Z20" s="39">
        <v>127</v>
      </c>
      <c r="AA20" s="39">
        <v>18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670</v>
      </c>
      <c r="K22" s="26">
        <v>706</v>
      </c>
      <c r="L22" s="26">
        <v>569</v>
      </c>
      <c r="M22" s="26">
        <v>763</v>
      </c>
      <c r="N22" s="26">
        <v>646</v>
      </c>
      <c r="O22" s="26">
        <v>710</v>
      </c>
      <c r="P22" s="26">
        <v>673</v>
      </c>
      <c r="Q22" s="26">
        <v>730</v>
      </c>
      <c r="R22" s="26">
        <v>668</v>
      </c>
      <c r="S22" s="26">
        <v>707</v>
      </c>
      <c r="T22" s="26">
        <v>727</v>
      </c>
      <c r="U22" s="26">
        <v>639</v>
      </c>
      <c r="V22" s="26">
        <v>497</v>
      </c>
      <c r="W22" s="26">
        <v>259</v>
      </c>
      <c r="X22" s="26">
        <v>853</v>
      </c>
      <c r="Y22" s="26">
        <v>735</v>
      </c>
      <c r="Z22" s="26">
        <v>735</v>
      </c>
      <c r="AA22" s="26">
        <v>574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670</v>
      </c>
      <c r="K23" s="39">
        <v>706</v>
      </c>
      <c r="L23" s="39">
        <v>569</v>
      </c>
      <c r="M23" s="39">
        <v>763</v>
      </c>
      <c r="N23" s="39">
        <v>646</v>
      </c>
      <c r="O23" s="39">
        <v>710</v>
      </c>
      <c r="P23" s="39">
        <v>673</v>
      </c>
      <c r="Q23" s="39">
        <v>730</v>
      </c>
      <c r="R23" s="39">
        <v>668</v>
      </c>
      <c r="S23" s="39">
        <v>707</v>
      </c>
      <c r="T23" s="39">
        <v>727</v>
      </c>
      <c r="U23" s="39">
        <v>639</v>
      </c>
      <c r="V23" s="39">
        <v>497</v>
      </c>
      <c r="W23" s="39">
        <v>259</v>
      </c>
      <c r="X23" s="39">
        <v>853</v>
      </c>
      <c r="Y23" s="39">
        <v>735</v>
      </c>
      <c r="Z23" s="39">
        <v>735</v>
      </c>
      <c r="AA23" s="39">
        <v>574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400</v>
      </c>
      <c r="K25" s="26">
        <v>312</v>
      </c>
      <c r="L25" s="26">
        <v>347</v>
      </c>
      <c r="M25" s="26">
        <v>245</v>
      </c>
      <c r="N25" s="26">
        <v>388</v>
      </c>
      <c r="O25" s="26">
        <v>310</v>
      </c>
      <c r="P25" s="26">
        <v>357</v>
      </c>
      <c r="Q25" s="26">
        <v>396</v>
      </c>
      <c r="R25" s="26">
        <v>321</v>
      </c>
      <c r="S25" s="26">
        <v>338</v>
      </c>
      <c r="T25" s="26">
        <v>358</v>
      </c>
      <c r="U25" s="26">
        <v>364</v>
      </c>
      <c r="V25" s="26">
        <v>364</v>
      </c>
      <c r="W25" s="26">
        <v>402</v>
      </c>
      <c r="X25" s="26">
        <v>400</v>
      </c>
      <c r="Y25" s="26">
        <v>479</v>
      </c>
      <c r="Z25" s="26">
        <v>288</v>
      </c>
      <c r="AA25" s="26">
        <v>64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400</v>
      </c>
      <c r="K26" s="39">
        <v>312</v>
      </c>
      <c r="L26" s="39">
        <v>347</v>
      </c>
      <c r="M26" s="39">
        <v>245</v>
      </c>
      <c r="N26" s="39">
        <v>388</v>
      </c>
      <c r="O26" s="39">
        <v>310</v>
      </c>
      <c r="P26" s="39">
        <v>357</v>
      </c>
      <c r="Q26" s="39">
        <v>396</v>
      </c>
      <c r="R26" s="39">
        <v>321</v>
      </c>
      <c r="S26" s="39">
        <v>338</v>
      </c>
      <c r="T26" s="39">
        <v>358</v>
      </c>
      <c r="U26" s="39">
        <v>364</v>
      </c>
      <c r="V26" s="39">
        <v>364</v>
      </c>
      <c r="W26" s="39">
        <v>402</v>
      </c>
      <c r="X26" s="39">
        <v>400</v>
      </c>
      <c r="Y26" s="39">
        <v>479</v>
      </c>
      <c r="Z26" s="39">
        <v>288</v>
      </c>
      <c r="AA26" s="39">
        <v>64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111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30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A1:BC1"/>
    <mergeCell ref="F2:G2"/>
    <mergeCell ref="A6:A9"/>
    <mergeCell ref="B6:H6"/>
    <mergeCell ref="BC6:BC9"/>
    <mergeCell ref="B7:D7"/>
    <mergeCell ref="E7:H7"/>
    <mergeCell ref="A4:BC4"/>
    <mergeCell ref="A5:BC5"/>
    <mergeCell ref="I6:BB6"/>
    <mergeCell ref="I7:BB7"/>
    <mergeCell ref="B8:BB8"/>
    <mergeCell ref="C10:C11"/>
    <mergeCell ref="C13:C14"/>
    <mergeCell ref="A12:BC12"/>
    <mergeCell ref="A15:BC15"/>
    <mergeCell ref="BC10:BC11"/>
    <mergeCell ref="BC13:BC14"/>
    <mergeCell ref="A13:A14"/>
    <mergeCell ref="A10:A11"/>
    <mergeCell ref="B10:B11"/>
    <mergeCell ref="D10:D11"/>
    <mergeCell ref="E10:E11"/>
    <mergeCell ref="F10:F11"/>
    <mergeCell ref="G10:G11"/>
    <mergeCell ref="BC19:BC20"/>
    <mergeCell ref="B13:B14"/>
    <mergeCell ref="D13:D14"/>
    <mergeCell ref="E13:E14"/>
    <mergeCell ref="F13:F14"/>
    <mergeCell ref="G13:G14"/>
    <mergeCell ref="G19:G20"/>
    <mergeCell ref="A19:A20"/>
    <mergeCell ref="B19:B20"/>
    <mergeCell ref="D19:D20"/>
    <mergeCell ref="BC22:BC23"/>
    <mergeCell ref="A16:A17"/>
    <mergeCell ref="B16:B17"/>
    <mergeCell ref="D16:D17"/>
    <mergeCell ref="E16:E17"/>
    <mergeCell ref="F16:F17"/>
    <mergeCell ref="G16:G17"/>
    <mergeCell ref="C16:C17"/>
    <mergeCell ref="C19:C20"/>
    <mergeCell ref="A18:BC18"/>
    <mergeCell ref="E19:E20"/>
    <mergeCell ref="F19:F20"/>
    <mergeCell ref="BC16:BC17"/>
    <mergeCell ref="G22:G23"/>
    <mergeCell ref="C22:C23"/>
    <mergeCell ref="A24:BC24"/>
    <mergeCell ref="A25:A26"/>
    <mergeCell ref="B25:B26"/>
    <mergeCell ref="A22:A23"/>
    <mergeCell ref="B22:B23"/>
    <mergeCell ref="D22:D23"/>
    <mergeCell ref="E22:E23"/>
    <mergeCell ref="F22:F23"/>
    <mergeCell ref="B36:G37"/>
    <mergeCell ref="H36:M37"/>
    <mergeCell ref="BC25:BC26"/>
    <mergeCell ref="I29:L29"/>
    <mergeCell ref="B34:M34"/>
    <mergeCell ref="B35:G35"/>
    <mergeCell ref="H35:M35"/>
    <mergeCell ref="C25:C26"/>
    <mergeCell ref="D25:D26"/>
    <mergeCell ref="E25:E26"/>
    <mergeCell ref="F25:F26"/>
    <mergeCell ref="G25:G26"/>
  </mergeCells>
  <phoneticPr fontId="28" type="noConversion"/>
  <conditionalFormatting sqref="BC10">
    <cfRule type="cellIs" dxfId="152" priority="31" operator="greaterThan">
      <formula>95%</formula>
    </cfRule>
    <cfRule type="cellIs" dxfId="151" priority="32" operator="greaterThanOrEqual">
      <formula>90%</formula>
    </cfRule>
    <cfRule type="cellIs" dxfId="150" priority="33" operator="lessThan">
      <formula>89.99%</formula>
    </cfRule>
  </conditionalFormatting>
  <conditionalFormatting sqref="BC13">
    <cfRule type="cellIs" dxfId="149" priority="13" operator="greaterThan">
      <formula>95%</formula>
    </cfRule>
    <cfRule type="cellIs" dxfId="148" priority="14" operator="greaterThanOrEqual">
      <formula>90%</formula>
    </cfRule>
    <cfRule type="cellIs" dxfId="147" priority="15" operator="lessThan">
      <formula>89.99%</formula>
    </cfRule>
  </conditionalFormatting>
  <conditionalFormatting sqref="BC16">
    <cfRule type="cellIs" dxfId="146" priority="10" operator="greaterThan">
      <formula>95%</formula>
    </cfRule>
    <cfRule type="cellIs" dxfId="145" priority="11" operator="greaterThanOrEqual">
      <formula>90%</formula>
    </cfRule>
    <cfRule type="cellIs" dxfId="144" priority="12" operator="lessThan">
      <formula>89.99%</formula>
    </cfRule>
  </conditionalFormatting>
  <conditionalFormatting sqref="BC19">
    <cfRule type="cellIs" dxfId="143" priority="7" operator="greaterThan">
      <formula>95%</formula>
    </cfRule>
    <cfRule type="cellIs" dxfId="142" priority="8" operator="greaterThanOrEqual">
      <formula>90%</formula>
    </cfRule>
    <cfRule type="cellIs" dxfId="141" priority="9" operator="lessThan">
      <formula>89.99%</formula>
    </cfRule>
  </conditionalFormatting>
  <conditionalFormatting sqref="BC22">
    <cfRule type="cellIs" dxfId="140" priority="4" operator="greaterThanOrEqual">
      <formula>100%</formula>
    </cfRule>
    <cfRule type="cellIs" dxfId="139" priority="6" operator="lessThan">
      <formula>99.99%</formula>
    </cfRule>
  </conditionalFormatting>
  <conditionalFormatting sqref="BC25">
    <cfRule type="cellIs" dxfId="138" priority="1" operator="greaterThan">
      <formula>95%</formula>
    </cfRule>
    <cfRule type="cellIs" dxfId="137" priority="2" operator="greaterThanOrEqual">
      <formula>90%</formula>
    </cfRule>
    <cfRule type="cellIs" dxfId="136" priority="3" operator="lessThan">
      <formula>89.99%</formula>
    </cfRule>
  </conditionalFormatting>
  <conditionalFormatting sqref="I21:BB21">
    <cfRule type="colorScale" priority="424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91FD34C4-58ED-46BA-BFC8-04EB31A4574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O38"/>
  <sheetViews>
    <sheetView showGridLines="0" topLeftCell="A27" zoomScale="110" zoomScaleNormal="110" workbookViewId="0">
      <selection activeCell="E32" sqref="E32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_xlfn.SINGLE('PANEL DE CONTROL DISTRITAL'!A1)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30152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17" t="str">
        <f>'PANEL DE CONTROL DISTRITAL'!A6</f>
        <v>Número</v>
      </c>
      <c r="B6" s="111" t="str">
        <f>'PANEL DE CONTROL DISTRITAL'!B6</f>
        <v xml:space="preserve">PROCESOS SUSTANTIVOS E INDICADORES </v>
      </c>
      <c r="C6" s="112"/>
      <c r="D6" s="112"/>
      <c r="E6" s="112"/>
      <c r="F6" s="112"/>
      <c r="G6" s="112"/>
      <c r="H6" s="120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21" t="s">
        <v>7</v>
      </c>
    </row>
    <row r="7" spans="1:67" ht="17.25" customHeight="1" thickTop="1" thickBot="1" x14ac:dyDescent="0.3">
      <c r="A7" s="118"/>
      <c r="B7" s="111" t="str">
        <f>'PANEL DE CONTROL DISTRITAL'!B7</f>
        <v>DESCRIPCIÓN</v>
      </c>
      <c r="C7" s="112"/>
      <c r="D7" s="120"/>
      <c r="E7" s="111" t="str">
        <f>'PANEL DE CONTROL DISTRITAL'!E7</f>
        <v>MEDICIÓN</v>
      </c>
      <c r="F7" s="112"/>
      <c r="G7" s="112"/>
      <c r="H7" s="120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22"/>
    </row>
    <row r="8" spans="1:67" ht="5.25" customHeight="1" thickTop="1" thickBot="1" x14ac:dyDescent="0.3">
      <c r="A8" s="118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22"/>
    </row>
    <row r="9" spans="1:67" s="2" customFormat="1" ht="29.25" customHeight="1" thickTop="1" thickBot="1" x14ac:dyDescent="0.3">
      <c r="A9" s="119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23"/>
    </row>
    <row r="10" spans="1:67" s="2" customFormat="1" ht="50.15" customHeight="1" thickTop="1" thickBot="1" x14ac:dyDescent="0.3">
      <c r="A10" s="131">
        <f>'PANEL DE CONTROL DISTRITAL'!A9</f>
        <v>1</v>
      </c>
      <c r="B10" s="133" t="str">
        <f>'PANEL DE CONTROL DISTRITAL'!B9</f>
        <v>ENTREVISTA</v>
      </c>
      <c r="C10" s="135" t="str">
        <f>'PANEL DE CONTROL DISTRITAL'!C9</f>
        <v xml:space="preserve"> Auxiliar de Atención Ciudadana</v>
      </c>
      <c r="D10" s="137" t="str">
        <f>'PANEL DE CONTROL DISTRITAL'!D9</f>
        <v>Fichas requisitadas correctamente=</v>
      </c>
      <c r="E10" s="135" t="str">
        <f>'PANEL DE CONTROL DISTRITAL'!E9</f>
        <v>(Fichas requisitadas correctamente / Fichas revisadas en la muestra del 10%) x 100</v>
      </c>
      <c r="F10" s="124" t="str">
        <f>'PANEL DE CONTROL DISTRITAL'!F9</f>
        <v>Semanal (remesa)</v>
      </c>
      <c r="G10" s="126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5</v>
      </c>
      <c r="K10" s="26">
        <v>4</v>
      </c>
      <c r="L10" s="26">
        <v>4</v>
      </c>
      <c r="M10" s="26">
        <v>4</v>
      </c>
      <c r="N10" s="26">
        <v>4</v>
      </c>
      <c r="O10" s="26">
        <v>4</v>
      </c>
      <c r="P10" s="26">
        <v>5</v>
      </c>
      <c r="Q10" s="26">
        <v>4</v>
      </c>
      <c r="R10" s="26">
        <v>4</v>
      </c>
      <c r="S10" s="26">
        <v>5</v>
      </c>
      <c r="T10" s="26">
        <v>6</v>
      </c>
      <c r="U10" s="26">
        <v>4</v>
      </c>
      <c r="V10" s="26">
        <v>7</v>
      </c>
      <c r="W10" s="26">
        <v>4</v>
      </c>
      <c r="X10" s="26">
        <v>7</v>
      </c>
      <c r="Y10" s="26">
        <v>5</v>
      </c>
      <c r="Z10" s="26">
        <v>2</v>
      </c>
      <c r="AA10" s="26">
        <v>1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132"/>
      <c r="B11" s="134"/>
      <c r="C11" s="136"/>
      <c r="D11" s="138"/>
      <c r="E11" s="136"/>
      <c r="F11" s="125"/>
      <c r="G11" s="127"/>
      <c r="H11" s="28" t="str">
        <f>'PANEL DE CONTROL DISTRITAL'!H10</f>
        <v>Fichas revisadas en la muestra del 10%</v>
      </c>
      <c r="I11" s="39">
        <v>0</v>
      </c>
      <c r="J11" s="39">
        <v>5</v>
      </c>
      <c r="K11" s="39">
        <v>4</v>
      </c>
      <c r="L11" s="39">
        <v>4</v>
      </c>
      <c r="M11" s="39">
        <v>4</v>
      </c>
      <c r="N11" s="39">
        <v>4</v>
      </c>
      <c r="O11" s="39">
        <v>4</v>
      </c>
      <c r="P11" s="39">
        <v>5</v>
      </c>
      <c r="Q11" s="39">
        <v>4</v>
      </c>
      <c r="R11" s="39">
        <v>4</v>
      </c>
      <c r="S11" s="39">
        <v>5</v>
      </c>
      <c r="T11" s="39">
        <v>6</v>
      </c>
      <c r="U11" s="39">
        <v>4</v>
      </c>
      <c r="V11" s="39">
        <v>7</v>
      </c>
      <c r="W11" s="39">
        <v>4</v>
      </c>
      <c r="X11" s="39">
        <v>7</v>
      </c>
      <c r="Y11" s="39">
        <v>5</v>
      </c>
      <c r="Z11" s="39">
        <v>2</v>
      </c>
      <c r="AA11" s="39">
        <v>1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128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3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131">
        <f>'PANEL DE CONTROL DISTRITAL'!A12</f>
        <v>2</v>
      </c>
      <c r="B13" s="133" t="str">
        <f>'PANEL DE CONTROL DISTRITAL'!B12</f>
        <v>TRÁMITE</v>
      </c>
      <c r="C13" s="135" t="str">
        <f>'PANEL DE CONTROL DISTRITAL'!C12</f>
        <v>Operador de Equipo Tecnológico</v>
      </c>
      <c r="D13" s="137" t="str">
        <f>'PANEL DE CONTROL DISTRITAL'!D12</f>
        <v>Trámites exitosos efectivos=</v>
      </c>
      <c r="E13" s="135" t="str">
        <f>'PANEL DE CONTROL DISTRITAL'!E12</f>
        <v>(Número de trámites exitosos / Número de trámites aplicados) x 100</v>
      </c>
      <c r="F13" s="124" t="str">
        <f>'PANEL DE CONTROL DISTRITAL'!F12</f>
        <v>Semanal (remesa)</v>
      </c>
      <c r="G13" s="126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49</v>
      </c>
      <c r="K13" s="26">
        <v>38</v>
      </c>
      <c r="L13" s="26">
        <v>36</v>
      </c>
      <c r="M13" s="26">
        <v>41</v>
      </c>
      <c r="N13" s="26">
        <v>38</v>
      </c>
      <c r="O13" s="26">
        <v>40</v>
      </c>
      <c r="P13" s="26">
        <v>48</v>
      </c>
      <c r="Q13" s="26">
        <v>43</v>
      </c>
      <c r="R13" s="26">
        <v>40</v>
      </c>
      <c r="S13" s="26">
        <v>53</v>
      </c>
      <c r="T13" s="26">
        <v>61</v>
      </c>
      <c r="U13" s="26">
        <v>36</v>
      </c>
      <c r="V13" s="26">
        <v>67</v>
      </c>
      <c r="W13" s="26">
        <v>44</v>
      </c>
      <c r="X13" s="26">
        <v>66</v>
      </c>
      <c r="Y13" s="26">
        <v>48</v>
      </c>
      <c r="Z13" s="26">
        <v>22</v>
      </c>
      <c r="AA13" s="26">
        <v>9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0.99489144316730527</v>
      </c>
    </row>
    <row r="14" spans="1:67" s="3" customFormat="1" ht="50.15" customHeight="1" thickTop="1" thickBot="1" x14ac:dyDescent="0.3">
      <c r="A14" s="132"/>
      <c r="B14" s="134"/>
      <c r="C14" s="136"/>
      <c r="D14" s="138"/>
      <c r="E14" s="136"/>
      <c r="F14" s="125"/>
      <c r="G14" s="127"/>
      <c r="H14" s="28" t="str">
        <f>'PANEL DE CONTROL DISTRITAL'!H13</f>
        <v>Número de trámites aplicados</v>
      </c>
      <c r="I14" s="39">
        <v>0</v>
      </c>
      <c r="J14" s="39">
        <v>49</v>
      </c>
      <c r="K14" s="39">
        <v>38</v>
      </c>
      <c r="L14" s="39">
        <v>36</v>
      </c>
      <c r="M14" s="39">
        <v>42</v>
      </c>
      <c r="N14" s="39">
        <v>38</v>
      </c>
      <c r="O14" s="39">
        <v>40</v>
      </c>
      <c r="P14" s="39">
        <v>48</v>
      </c>
      <c r="Q14" s="39">
        <v>43</v>
      </c>
      <c r="R14" s="39">
        <v>40</v>
      </c>
      <c r="S14" s="39">
        <v>53</v>
      </c>
      <c r="T14" s="39">
        <v>61</v>
      </c>
      <c r="U14" s="39">
        <v>36</v>
      </c>
      <c r="V14" s="39">
        <v>69</v>
      </c>
      <c r="W14" s="39">
        <v>44</v>
      </c>
      <c r="X14" s="39">
        <v>67</v>
      </c>
      <c r="Y14" s="39">
        <v>48</v>
      </c>
      <c r="Z14" s="39">
        <v>22</v>
      </c>
      <c r="AA14" s="39">
        <v>9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3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131">
        <f>'PANEL DE CONTROL DISTRITAL'!A15</f>
        <v>3</v>
      </c>
      <c r="B16" s="133" t="str">
        <f>'PANEL DE CONTROL DISTRITAL'!B15</f>
        <v>TRANSFERENCIA DE LA INFORMACIÓN</v>
      </c>
      <c r="C16" s="135" t="str">
        <f>'PANEL DE CONTROL DISTRITAL'!C15</f>
        <v>Responsable de Módulo</v>
      </c>
      <c r="D16" s="137" t="str">
        <f>'PANEL DE CONTROL DISTRITAL'!D15</f>
        <v>Reenvíos exitosos =</v>
      </c>
      <c r="E16" s="135" t="str">
        <f>'PANEL DE CONTROL DISTRITAL'!E15</f>
        <v>(Ejecución de los scripts de reenvío de notificaciones/Solicitud de reenvíos de scripts requeridos) x100</v>
      </c>
      <c r="F16" s="124" t="str">
        <f>'PANEL DE CONTROL DISTRITAL'!F15</f>
        <v>Semanal (remesa)</v>
      </c>
      <c r="G16" s="126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132"/>
      <c r="B17" s="134"/>
      <c r="C17" s="136"/>
      <c r="D17" s="138"/>
      <c r="E17" s="136"/>
      <c r="F17" s="125"/>
      <c r="G17" s="127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128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3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131">
        <f>'PANEL DE CONTROL DISTRITAL'!A18</f>
        <v>4</v>
      </c>
      <c r="B19" s="133" t="str">
        <f>'PANEL DE CONTROL DISTRITAL'!B18</f>
        <v>CONCILIACIÓN DE CREDENCIALES PARA VOTAR</v>
      </c>
      <c r="C19" s="135" t="str">
        <f>'PANEL DE CONTROL DISTRITAL'!C18</f>
        <v>Responsable de Módulo</v>
      </c>
      <c r="D19" s="137" t="str">
        <f>'PANEL DE CONTROL DISTRITAL'!D18</f>
        <v xml:space="preserve">Credenciales disponibles para entrega = </v>
      </c>
      <c r="E19" s="135" t="str">
        <f>'PANEL DE CONTROL DISTRITAL'!E18</f>
        <v>[(Credenciales recibidas - credenciales inconsistentes) / Credenciales recibidas] x 100</v>
      </c>
      <c r="F19" s="124" t="str">
        <f>'PANEL DE CONTROL DISTRITAL'!F18</f>
        <v>Semanal (remesa)</v>
      </c>
      <c r="G19" s="126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30</v>
      </c>
      <c r="K19" s="26">
        <v>47</v>
      </c>
      <c r="L19" s="26">
        <v>23</v>
      </c>
      <c r="M19" s="26">
        <v>24</v>
      </c>
      <c r="N19" s="26">
        <v>59</v>
      </c>
      <c r="O19" s="26">
        <v>46</v>
      </c>
      <c r="P19" s="26">
        <v>30</v>
      </c>
      <c r="Q19" s="26">
        <v>46</v>
      </c>
      <c r="R19" s="26">
        <v>56</v>
      </c>
      <c r="S19" s="26">
        <v>42</v>
      </c>
      <c r="T19" s="26">
        <v>51</v>
      </c>
      <c r="U19" s="26">
        <v>30</v>
      </c>
      <c r="V19" s="26">
        <v>72</v>
      </c>
      <c r="W19" s="26">
        <v>50</v>
      </c>
      <c r="X19" s="26">
        <v>64</v>
      </c>
      <c r="Y19" s="26">
        <v>58</v>
      </c>
      <c r="Z19" s="26">
        <v>25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132"/>
      <c r="B20" s="134"/>
      <c r="C20" s="136"/>
      <c r="D20" s="138"/>
      <c r="E20" s="136"/>
      <c r="F20" s="125"/>
      <c r="G20" s="127"/>
      <c r="H20" s="28" t="str">
        <f>'PANEL DE CONTROL DISTRITAL'!H19</f>
        <v xml:space="preserve">Credenciales recibidas </v>
      </c>
      <c r="I20" s="39">
        <v>0</v>
      </c>
      <c r="J20" s="39">
        <v>30</v>
      </c>
      <c r="K20" s="39">
        <v>47</v>
      </c>
      <c r="L20" s="39">
        <v>23</v>
      </c>
      <c r="M20" s="39">
        <v>24</v>
      </c>
      <c r="N20" s="39">
        <v>59</v>
      </c>
      <c r="O20" s="39">
        <v>46</v>
      </c>
      <c r="P20" s="39">
        <v>30</v>
      </c>
      <c r="Q20" s="39">
        <v>46</v>
      </c>
      <c r="R20" s="39">
        <v>56</v>
      </c>
      <c r="S20" s="39">
        <v>42</v>
      </c>
      <c r="T20" s="39">
        <v>51</v>
      </c>
      <c r="U20" s="39">
        <v>30</v>
      </c>
      <c r="V20" s="39">
        <v>72</v>
      </c>
      <c r="W20" s="39">
        <v>50</v>
      </c>
      <c r="X20" s="39">
        <v>64</v>
      </c>
      <c r="Y20" s="39">
        <v>58</v>
      </c>
      <c r="Z20" s="39">
        <v>25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131">
        <f>'PANEL DE CONTROL DISTRITAL'!A21</f>
        <v>5</v>
      </c>
      <c r="B22" s="133" t="str">
        <f>'PANEL DE CONTROL DISTRITAL'!B21</f>
        <v>CONCILIACIÓN DE CREDENCIALES PARA VOTAR</v>
      </c>
      <c r="C22" s="135" t="str">
        <f>'PANEL DE CONTROL DISTRITAL'!C21</f>
        <v>Responsable de Módulo</v>
      </c>
      <c r="D22" s="137" t="str">
        <f>'PANEL DE CONTROL DISTRITAL'!D21</f>
        <v xml:space="preserve">Arqueo de Credenciales = </v>
      </c>
      <c r="E22" s="135" t="str">
        <f>'PANEL DE CONTROL DISTRITAL'!E21</f>
        <v>(Credenciales disponibles (físicas)/ Credenciales disponibles registradas en SIIRFE) x 100</v>
      </c>
      <c r="F22" s="124" t="str">
        <f>'PANEL DE CONTROL DISTRITAL'!F21</f>
        <v>Semanal (remesa)</v>
      </c>
      <c r="G22" s="126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105</v>
      </c>
      <c r="K22" s="26">
        <v>113</v>
      </c>
      <c r="L22" s="26">
        <v>97</v>
      </c>
      <c r="M22" s="26">
        <v>90</v>
      </c>
      <c r="N22" s="26">
        <v>115</v>
      </c>
      <c r="O22" s="26">
        <v>113</v>
      </c>
      <c r="P22" s="26">
        <v>95</v>
      </c>
      <c r="Q22" s="26">
        <v>90</v>
      </c>
      <c r="R22" s="26">
        <v>119</v>
      </c>
      <c r="S22" s="26">
        <v>115</v>
      </c>
      <c r="T22" s="26">
        <v>119</v>
      </c>
      <c r="U22" s="26">
        <v>103</v>
      </c>
      <c r="V22" s="26">
        <v>125</v>
      </c>
      <c r="W22" s="26">
        <v>127</v>
      </c>
      <c r="X22" s="26">
        <v>127</v>
      </c>
      <c r="Y22" s="26">
        <v>117</v>
      </c>
      <c r="Z22" s="26">
        <v>103</v>
      </c>
      <c r="AA22" s="26">
        <v>87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132"/>
      <c r="B23" s="134"/>
      <c r="C23" s="136"/>
      <c r="D23" s="138"/>
      <c r="E23" s="136"/>
      <c r="F23" s="125"/>
      <c r="G23" s="127"/>
      <c r="H23" s="28" t="str">
        <f>'PANEL DE CONTROL DISTRITAL'!H22</f>
        <v>Credenciales disponibles registradas en SIIRFE</v>
      </c>
      <c r="I23" s="39">
        <v>0</v>
      </c>
      <c r="J23" s="39">
        <v>105</v>
      </c>
      <c r="K23" s="39">
        <v>113</v>
      </c>
      <c r="L23" s="39">
        <v>97</v>
      </c>
      <c r="M23" s="39">
        <v>90</v>
      </c>
      <c r="N23" s="39">
        <v>115</v>
      </c>
      <c r="O23" s="39">
        <v>113</v>
      </c>
      <c r="P23" s="39">
        <v>95</v>
      </c>
      <c r="Q23" s="39">
        <v>90</v>
      </c>
      <c r="R23" s="39">
        <v>119</v>
      </c>
      <c r="S23" s="39">
        <v>115</v>
      </c>
      <c r="T23" s="39">
        <v>119</v>
      </c>
      <c r="U23" s="39">
        <v>103</v>
      </c>
      <c r="V23" s="39">
        <v>125</v>
      </c>
      <c r="W23" s="39">
        <v>127</v>
      </c>
      <c r="X23" s="39">
        <v>127</v>
      </c>
      <c r="Y23" s="39">
        <v>117</v>
      </c>
      <c r="Z23" s="39">
        <v>103</v>
      </c>
      <c r="AA23" s="39">
        <v>87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30"/>
    </row>
    <row r="25" spans="1:67" ht="50.15" customHeight="1" thickTop="1" thickBot="1" x14ac:dyDescent="0.3">
      <c r="A25" s="131">
        <f>'PANEL DE CONTROL DISTRITAL'!A24</f>
        <v>6</v>
      </c>
      <c r="B25" s="133" t="str">
        <f>'PANEL DE CONTROL DISTRITAL'!B24</f>
        <v>ENTREGA DE LA CREDENCIAL PARA VOTAR</v>
      </c>
      <c r="C25" s="135" t="str">
        <f>'PANEL DE CONTROL DISTRITAL'!C24</f>
        <v>Operador de Equipo Tecnológico</v>
      </c>
      <c r="D25" s="137" t="str">
        <f>'PANEL DE CONTROL DISTRITAL'!D24</f>
        <v xml:space="preserve">Efectividad de entrega de CPV en MAC = </v>
      </c>
      <c r="E25" s="135" t="str">
        <f>'PANEL DE CONTROL DISTRITAL'!E24</f>
        <v>(Total de credenciales entregadas / Total de ciudadanas y ciudadanos que acuden al MAC a recoger su credencial) x 100</v>
      </c>
      <c r="F25" s="124" t="str">
        <f>'PANEL DE CONTROL DISTRITAL'!F24</f>
        <v>Semanal (remesa)</v>
      </c>
      <c r="G25" s="126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44</v>
      </c>
      <c r="K25" s="26">
        <v>39</v>
      </c>
      <c r="L25" s="26">
        <v>39</v>
      </c>
      <c r="M25" s="26">
        <v>31</v>
      </c>
      <c r="N25" s="26">
        <v>34</v>
      </c>
      <c r="O25" s="26">
        <v>48</v>
      </c>
      <c r="P25" s="26">
        <v>43</v>
      </c>
      <c r="Q25" s="26">
        <v>51</v>
      </c>
      <c r="R25" s="26">
        <v>27</v>
      </c>
      <c r="S25" s="26">
        <v>46</v>
      </c>
      <c r="T25" s="26">
        <v>47</v>
      </c>
      <c r="U25" s="26">
        <v>46</v>
      </c>
      <c r="V25" s="26">
        <v>49</v>
      </c>
      <c r="W25" s="26">
        <v>48</v>
      </c>
      <c r="X25" s="26">
        <v>64</v>
      </c>
      <c r="Y25" s="26">
        <v>68</v>
      </c>
      <c r="Z25" s="26">
        <v>39</v>
      </c>
      <c r="AA25" s="26">
        <v>15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132"/>
      <c r="B26" s="134"/>
      <c r="C26" s="136"/>
      <c r="D26" s="138"/>
      <c r="E26" s="136"/>
      <c r="F26" s="125"/>
      <c r="G26" s="127"/>
      <c r="H26" s="28" t="str">
        <f>'PANEL DE CONTROL DISTRITAL'!H25</f>
        <v>Total de ciudadanas y ciudadanos que acuden al MAC a recoger su credencial</v>
      </c>
      <c r="I26" s="39">
        <v>0</v>
      </c>
      <c r="J26" s="39">
        <v>44</v>
      </c>
      <c r="K26" s="39">
        <v>39</v>
      </c>
      <c r="L26" s="39">
        <v>39</v>
      </c>
      <c r="M26" s="39">
        <v>31</v>
      </c>
      <c r="N26" s="39">
        <v>34</v>
      </c>
      <c r="O26" s="39">
        <v>48</v>
      </c>
      <c r="P26" s="39">
        <v>43</v>
      </c>
      <c r="Q26" s="39">
        <v>51</v>
      </c>
      <c r="R26" s="39">
        <v>27</v>
      </c>
      <c r="S26" s="39">
        <v>46</v>
      </c>
      <c r="T26" s="39">
        <v>47</v>
      </c>
      <c r="U26" s="39">
        <v>46</v>
      </c>
      <c r="V26" s="39">
        <v>49</v>
      </c>
      <c r="W26" s="39">
        <v>48</v>
      </c>
      <c r="X26" s="39">
        <v>64</v>
      </c>
      <c r="Y26" s="39">
        <v>68</v>
      </c>
      <c r="Z26" s="39">
        <v>39</v>
      </c>
      <c r="AA26" s="39">
        <v>15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112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46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BC19:BC20"/>
    <mergeCell ref="A19:A20"/>
    <mergeCell ref="B19:B20"/>
    <mergeCell ref="C19:C20"/>
    <mergeCell ref="D19:D20"/>
    <mergeCell ref="E19:E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F10:F11"/>
    <mergeCell ref="G10:G11"/>
    <mergeCell ref="BC10:BC11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conditionalFormatting sqref="I21:BA21">
    <cfRule type="colorScale" priority="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B21">
    <cfRule type="colorScale" priority="417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135" priority="21" operator="greaterThan">
      <formula>95%</formula>
    </cfRule>
    <cfRule type="cellIs" dxfId="134" priority="22" operator="greaterThanOrEqual">
      <formula>90%</formula>
    </cfRule>
    <cfRule type="cellIs" dxfId="133" priority="23" operator="lessThan">
      <formula>89.99%</formula>
    </cfRule>
  </conditionalFormatting>
  <conditionalFormatting sqref="BC13">
    <cfRule type="cellIs" dxfId="132" priority="18" operator="greaterThan">
      <formula>95%</formula>
    </cfRule>
    <cfRule type="cellIs" dxfId="131" priority="19" operator="greaterThanOrEqual">
      <formula>90%</formula>
    </cfRule>
    <cfRule type="cellIs" dxfId="130" priority="20" operator="lessThan">
      <formula>89.99%</formula>
    </cfRule>
  </conditionalFormatting>
  <conditionalFormatting sqref="BC16">
    <cfRule type="cellIs" dxfId="129" priority="15" operator="greaterThan">
      <formula>95%</formula>
    </cfRule>
    <cfRule type="cellIs" dxfId="128" priority="16" operator="greaterThanOrEqual">
      <formula>90%</formula>
    </cfRule>
    <cfRule type="cellIs" dxfId="127" priority="17" operator="lessThan">
      <formula>89.99%</formula>
    </cfRule>
  </conditionalFormatting>
  <conditionalFormatting sqref="BC19">
    <cfRule type="cellIs" dxfId="126" priority="12" operator="greaterThan">
      <formula>95%</formula>
    </cfRule>
    <cfRule type="cellIs" dxfId="125" priority="13" operator="greaterThanOrEqual">
      <formula>90%</formula>
    </cfRule>
    <cfRule type="cellIs" dxfId="124" priority="14" operator="lessThan">
      <formula>89.99%</formula>
    </cfRule>
  </conditionalFormatting>
  <conditionalFormatting sqref="BC22">
    <cfRule type="cellIs" dxfId="123" priority="2" operator="greaterThanOrEqual">
      <formula>100%</formula>
    </cfRule>
    <cfRule type="cellIs" dxfId="122" priority="3" operator="lessThan">
      <formula>99.99%</formula>
    </cfRule>
  </conditionalFormatting>
  <conditionalFormatting sqref="BC25">
    <cfRule type="cellIs" dxfId="121" priority="6" operator="greaterThan">
      <formula>95%</formula>
    </cfRule>
    <cfRule type="cellIs" dxfId="120" priority="7" operator="greaterThanOrEqual">
      <formula>90%</formula>
    </cfRule>
    <cfRule type="cellIs" dxfId="119" priority="8" operator="lessThan">
      <formula>89.99%</formula>
    </cfRule>
  </conditionalFormatting>
  <dataValidations count="1">
    <dataValidation showDropDown="1" showInputMessage="1" showErrorMessage="1" sqref="C21 G19:G23 G10:G11 G16:G17 G13:G14 G25:G26" xr:uid="{D4B3B533-B07C-42D0-9EC6-D86E3D0F7A40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O38"/>
  <sheetViews>
    <sheetView showGridLines="0" topLeftCell="A31" zoomScaleNormal="100" workbookViewId="0">
      <selection activeCell="C40" sqref="C40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30153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14</v>
      </c>
      <c r="K10" s="26">
        <v>12</v>
      </c>
      <c r="L10" s="26">
        <v>12</v>
      </c>
      <c r="M10" s="26">
        <v>17</v>
      </c>
      <c r="N10" s="26">
        <v>13</v>
      </c>
      <c r="O10" s="26">
        <v>15</v>
      </c>
      <c r="P10" s="26">
        <v>16</v>
      </c>
      <c r="Q10" s="26">
        <v>14</v>
      </c>
      <c r="R10" s="26">
        <v>14</v>
      </c>
      <c r="S10" s="26">
        <v>16</v>
      </c>
      <c r="T10" s="26">
        <v>18</v>
      </c>
      <c r="U10" s="26">
        <v>13</v>
      </c>
      <c r="V10" s="26">
        <v>18</v>
      </c>
      <c r="W10" s="26">
        <v>17</v>
      </c>
      <c r="X10" s="26">
        <v>16</v>
      </c>
      <c r="Y10" s="26">
        <v>17</v>
      </c>
      <c r="Z10" s="26">
        <v>9</v>
      </c>
      <c r="AA10" s="26">
        <v>3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14</v>
      </c>
      <c r="K11" s="39">
        <v>12</v>
      </c>
      <c r="L11" s="39">
        <v>12</v>
      </c>
      <c r="M11" s="39">
        <v>17</v>
      </c>
      <c r="N11" s="39">
        <v>13</v>
      </c>
      <c r="O11" s="39">
        <v>15</v>
      </c>
      <c r="P11" s="39">
        <v>16</v>
      </c>
      <c r="Q11" s="39">
        <v>14</v>
      </c>
      <c r="R11" s="39">
        <v>14</v>
      </c>
      <c r="S11" s="39">
        <v>16</v>
      </c>
      <c r="T11" s="39">
        <v>18</v>
      </c>
      <c r="U11" s="39">
        <v>13</v>
      </c>
      <c r="V11" s="39">
        <v>18</v>
      </c>
      <c r="W11" s="39">
        <v>17</v>
      </c>
      <c r="X11" s="39">
        <v>16</v>
      </c>
      <c r="Y11" s="39">
        <v>17</v>
      </c>
      <c r="Z11" s="39">
        <v>9</v>
      </c>
      <c r="AA11" s="39">
        <v>3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143</v>
      </c>
      <c r="K13" s="26">
        <v>118</v>
      </c>
      <c r="L13" s="26">
        <v>116</v>
      </c>
      <c r="M13" s="26">
        <v>173</v>
      </c>
      <c r="N13" s="26">
        <v>135</v>
      </c>
      <c r="O13" s="26">
        <v>153</v>
      </c>
      <c r="P13" s="26">
        <v>157</v>
      </c>
      <c r="Q13" s="26">
        <v>148</v>
      </c>
      <c r="R13" s="26">
        <v>143</v>
      </c>
      <c r="S13" s="26">
        <v>167</v>
      </c>
      <c r="T13" s="26">
        <v>181</v>
      </c>
      <c r="U13" s="26">
        <v>133</v>
      </c>
      <c r="V13" s="26">
        <v>182</v>
      </c>
      <c r="W13" s="26">
        <v>166</v>
      </c>
      <c r="X13" s="26">
        <v>158</v>
      </c>
      <c r="Y13" s="26">
        <v>168</v>
      </c>
      <c r="Z13" s="26">
        <v>88</v>
      </c>
      <c r="AA13" s="26">
        <v>28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0.99339549339549338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143</v>
      </c>
      <c r="K14" s="39">
        <v>121</v>
      </c>
      <c r="L14" s="39">
        <v>122</v>
      </c>
      <c r="M14" s="39">
        <v>173</v>
      </c>
      <c r="N14" s="39">
        <v>135</v>
      </c>
      <c r="O14" s="39">
        <v>153</v>
      </c>
      <c r="P14" s="39">
        <v>159</v>
      </c>
      <c r="Q14" s="39">
        <v>149</v>
      </c>
      <c r="R14" s="39">
        <v>145</v>
      </c>
      <c r="S14" s="39">
        <v>167</v>
      </c>
      <c r="T14" s="39">
        <v>182</v>
      </c>
      <c r="U14" s="39">
        <v>133</v>
      </c>
      <c r="V14" s="39">
        <v>182</v>
      </c>
      <c r="W14" s="39">
        <v>166</v>
      </c>
      <c r="X14" s="39">
        <v>158</v>
      </c>
      <c r="Y14" s="39">
        <v>168</v>
      </c>
      <c r="Z14" s="39">
        <v>88</v>
      </c>
      <c r="AA14" s="39">
        <v>30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135</v>
      </c>
      <c r="K19" s="26">
        <v>80</v>
      </c>
      <c r="L19" s="26">
        <v>122</v>
      </c>
      <c r="M19" s="26">
        <v>192</v>
      </c>
      <c r="N19" s="26">
        <v>98</v>
      </c>
      <c r="O19" s="26">
        <v>196</v>
      </c>
      <c r="P19" s="26">
        <v>164</v>
      </c>
      <c r="Q19" s="26">
        <v>103</v>
      </c>
      <c r="R19" s="26">
        <v>195</v>
      </c>
      <c r="S19" s="26">
        <v>136</v>
      </c>
      <c r="T19" s="26">
        <v>179</v>
      </c>
      <c r="U19" s="26">
        <v>154</v>
      </c>
      <c r="V19" s="26">
        <v>162</v>
      </c>
      <c r="W19" s="26">
        <v>168</v>
      </c>
      <c r="X19" s="26">
        <v>186</v>
      </c>
      <c r="Y19" s="26">
        <v>163</v>
      </c>
      <c r="Z19" s="26">
        <v>123</v>
      </c>
      <c r="AA19" s="26">
        <v>18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135</v>
      </c>
      <c r="K20" s="39">
        <v>80</v>
      </c>
      <c r="L20" s="39">
        <v>122</v>
      </c>
      <c r="M20" s="39">
        <v>192</v>
      </c>
      <c r="N20" s="39">
        <v>98</v>
      </c>
      <c r="O20" s="39">
        <v>196</v>
      </c>
      <c r="P20" s="39">
        <v>164</v>
      </c>
      <c r="Q20" s="39">
        <v>103</v>
      </c>
      <c r="R20" s="39">
        <v>195</v>
      </c>
      <c r="S20" s="39">
        <v>136</v>
      </c>
      <c r="T20" s="39">
        <v>179</v>
      </c>
      <c r="U20" s="39">
        <v>154</v>
      </c>
      <c r="V20" s="39">
        <v>162</v>
      </c>
      <c r="W20" s="39">
        <v>168</v>
      </c>
      <c r="X20" s="39">
        <v>186</v>
      </c>
      <c r="Y20" s="39">
        <v>163</v>
      </c>
      <c r="Z20" s="39">
        <v>123</v>
      </c>
      <c r="AA20" s="39">
        <v>18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344</v>
      </c>
      <c r="K22" s="26">
        <v>292</v>
      </c>
      <c r="L22" s="26">
        <v>300</v>
      </c>
      <c r="M22" s="26">
        <v>370</v>
      </c>
      <c r="N22" s="26">
        <v>313</v>
      </c>
      <c r="O22" s="26">
        <v>362</v>
      </c>
      <c r="P22" s="26">
        <v>380</v>
      </c>
      <c r="Q22" s="26">
        <v>337</v>
      </c>
      <c r="R22" s="26">
        <v>371</v>
      </c>
      <c r="S22" s="26">
        <v>338</v>
      </c>
      <c r="T22" s="26">
        <v>372</v>
      </c>
      <c r="U22" s="26">
        <v>370</v>
      </c>
      <c r="V22" s="26">
        <v>375</v>
      </c>
      <c r="W22" s="26">
        <v>364</v>
      </c>
      <c r="X22" s="26">
        <v>369</v>
      </c>
      <c r="Y22" s="26">
        <v>376</v>
      </c>
      <c r="Z22" s="26">
        <v>371</v>
      </c>
      <c r="AA22" s="26">
        <v>339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344</v>
      </c>
      <c r="K23" s="39">
        <v>292</v>
      </c>
      <c r="L23" s="39">
        <v>300</v>
      </c>
      <c r="M23" s="39">
        <v>370</v>
      </c>
      <c r="N23" s="39">
        <v>313</v>
      </c>
      <c r="O23" s="39">
        <v>362</v>
      </c>
      <c r="P23" s="39">
        <v>380</v>
      </c>
      <c r="Q23" s="39">
        <v>337</v>
      </c>
      <c r="R23" s="39">
        <v>371</v>
      </c>
      <c r="S23" s="39">
        <v>338</v>
      </c>
      <c r="T23" s="39">
        <v>372</v>
      </c>
      <c r="U23" s="39">
        <v>370</v>
      </c>
      <c r="V23" s="39">
        <v>375</v>
      </c>
      <c r="W23" s="39">
        <v>364</v>
      </c>
      <c r="X23" s="39">
        <v>369</v>
      </c>
      <c r="Y23" s="39">
        <v>376</v>
      </c>
      <c r="Z23" s="39">
        <v>371</v>
      </c>
      <c r="AA23" s="39">
        <v>339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164</v>
      </c>
      <c r="K25" s="26">
        <v>132</v>
      </c>
      <c r="L25" s="26">
        <v>114</v>
      </c>
      <c r="M25" s="26">
        <v>122</v>
      </c>
      <c r="N25" s="26">
        <v>155</v>
      </c>
      <c r="O25" s="26">
        <v>147</v>
      </c>
      <c r="P25" s="26">
        <v>143</v>
      </c>
      <c r="Q25" s="26">
        <v>146</v>
      </c>
      <c r="R25" s="26">
        <v>161</v>
      </c>
      <c r="S25" s="26">
        <v>169</v>
      </c>
      <c r="T25" s="26">
        <v>145</v>
      </c>
      <c r="U25" s="26">
        <v>156</v>
      </c>
      <c r="V25" s="26">
        <v>155</v>
      </c>
      <c r="W25" s="26">
        <v>179</v>
      </c>
      <c r="X25" s="26">
        <v>181</v>
      </c>
      <c r="Y25" s="26">
        <v>156</v>
      </c>
      <c r="Z25" s="26">
        <v>128</v>
      </c>
      <c r="AA25" s="26">
        <v>46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164</v>
      </c>
      <c r="K26" s="39">
        <v>132</v>
      </c>
      <c r="L26" s="39">
        <v>114</v>
      </c>
      <c r="M26" s="39">
        <v>122</v>
      </c>
      <c r="N26" s="39">
        <v>155</v>
      </c>
      <c r="O26" s="39">
        <v>147</v>
      </c>
      <c r="P26" s="39">
        <v>143</v>
      </c>
      <c r="Q26" s="39">
        <v>146</v>
      </c>
      <c r="R26" s="39">
        <v>161</v>
      </c>
      <c r="S26" s="39">
        <v>169</v>
      </c>
      <c r="T26" s="39">
        <v>145</v>
      </c>
      <c r="U26" s="39">
        <v>156</v>
      </c>
      <c r="V26" s="39">
        <v>155</v>
      </c>
      <c r="W26" s="39">
        <v>179</v>
      </c>
      <c r="X26" s="39">
        <v>181</v>
      </c>
      <c r="Y26" s="39">
        <v>156</v>
      </c>
      <c r="Z26" s="39">
        <v>128</v>
      </c>
      <c r="AA26" s="39">
        <v>46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113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51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BC19:BC20"/>
    <mergeCell ref="A19:A20"/>
    <mergeCell ref="B19:B20"/>
    <mergeCell ref="C19:C20"/>
    <mergeCell ref="D19:D20"/>
    <mergeCell ref="E19:E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F10:F11"/>
    <mergeCell ref="G10:G11"/>
    <mergeCell ref="BC10:BC11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conditionalFormatting sqref="I21:BB21">
    <cfRule type="colorScale" priority="417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118" priority="18" operator="greaterThan">
      <formula>95%</formula>
    </cfRule>
    <cfRule type="cellIs" dxfId="117" priority="19" operator="greaterThanOrEqual">
      <formula>90%</formula>
    </cfRule>
    <cfRule type="cellIs" dxfId="116" priority="20" operator="lessThan">
      <formula>89.99%</formula>
    </cfRule>
  </conditionalFormatting>
  <conditionalFormatting sqref="BC13">
    <cfRule type="cellIs" dxfId="115" priority="15" operator="greaterThan">
      <formula>95%</formula>
    </cfRule>
    <cfRule type="cellIs" dxfId="114" priority="16" operator="greaterThanOrEqual">
      <formula>90%</formula>
    </cfRule>
    <cfRule type="cellIs" dxfId="113" priority="17" operator="lessThan">
      <formula>89.99%</formula>
    </cfRule>
  </conditionalFormatting>
  <conditionalFormatting sqref="BC16">
    <cfRule type="cellIs" dxfId="112" priority="12" operator="greaterThan">
      <formula>95%</formula>
    </cfRule>
    <cfRule type="cellIs" dxfId="111" priority="13" operator="greaterThanOrEqual">
      <formula>90%</formula>
    </cfRule>
    <cfRule type="cellIs" dxfId="110" priority="14" operator="lessThan">
      <formula>89.99%</formula>
    </cfRule>
  </conditionalFormatting>
  <conditionalFormatting sqref="BC19">
    <cfRule type="cellIs" dxfId="109" priority="9" operator="greaterThan">
      <formula>95%</formula>
    </cfRule>
    <cfRule type="cellIs" dxfId="108" priority="10" operator="greaterThanOrEqual">
      <formula>90%</formula>
    </cfRule>
    <cfRule type="cellIs" dxfId="107" priority="11" operator="lessThan">
      <formula>89.99%</formula>
    </cfRule>
  </conditionalFormatting>
  <conditionalFormatting sqref="BC22">
    <cfRule type="cellIs" dxfId="106" priority="1" operator="greaterThanOrEqual">
      <formula>100%</formula>
    </cfRule>
    <cfRule type="cellIs" dxfId="105" priority="2" operator="lessThan">
      <formula>99.99%</formula>
    </cfRule>
  </conditionalFormatting>
  <conditionalFormatting sqref="BC25">
    <cfRule type="cellIs" dxfId="104" priority="3" operator="greaterThan">
      <formula>95%</formula>
    </cfRule>
    <cfRule type="cellIs" dxfId="103" priority="4" operator="greaterThanOrEqual">
      <formula>90%</formula>
    </cfRule>
    <cfRule type="cellIs" dxfId="102" priority="5" operator="lessThan">
      <formula>89.99%</formula>
    </cfRule>
  </conditionalFormatting>
  <dataValidations count="1">
    <dataValidation showDropDown="1" showInputMessage="1" showErrorMessage="1" sqref="C21 G19:G23 G10:G11 G16:G17 G13:G14 G25:G26" xr:uid="{A088B879-82D5-4091-A9AD-900754B19E09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O38"/>
  <sheetViews>
    <sheetView showGridLines="0" topLeftCell="A32" zoomScaleNormal="100" workbookViewId="0">
      <selection activeCell="F40" sqref="F40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30154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36</v>
      </c>
      <c r="K10" s="26">
        <v>32</v>
      </c>
      <c r="L10" s="26">
        <v>30</v>
      </c>
      <c r="M10" s="26">
        <v>47</v>
      </c>
      <c r="N10" s="26">
        <v>34</v>
      </c>
      <c r="O10" s="26">
        <v>46</v>
      </c>
      <c r="P10" s="26">
        <v>46</v>
      </c>
      <c r="Q10" s="26">
        <v>45</v>
      </c>
      <c r="R10" s="26">
        <v>41</v>
      </c>
      <c r="S10" s="26">
        <v>45</v>
      </c>
      <c r="T10" s="26">
        <v>41</v>
      </c>
      <c r="U10" s="26">
        <v>39</v>
      </c>
      <c r="V10" s="26">
        <v>45</v>
      </c>
      <c r="W10" s="26">
        <v>50</v>
      </c>
      <c r="X10" s="26">
        <v>41</v>
      </c>
      <c r="Y10" s="26">
        <v>35</v>
      </c>
      <c r="Z10" s="26">
        <v>22</v>
      </c>
      <c r="AA10" s="26">
        <v>10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36</v>
      </c>
      <c r="K11" s="39">
        <v>32</v>
      </c>
      <c r="L11" s="39">
        <v>30</v>
      </c>
      <c r="M11" s="39">
        <v>47</v>
      </c>
      <c r="N11" s="39">
        <v>34</v>
      </c>
      <c r="O11" s="39">
        <v>46</v>
      </c>
      <c r="P11" s="39">
        <v>46</v>
      </c>
      <c r="Q11" s="39">
        <v>45</v>
      </c>
      <c r="R11" s="39">
        <v>41</v>
      </c>
      <c r="S11" s="39">
        <v>45</v>
      </c>
      <c r="T11" s="39">
        <v>41</v>
      </c>
      <c r="U11" s="39">
        <v>39</v>
      </c>
      <c r="V11" s="39">
        <v>45</v>
      </c>
      <c r="W11" s="39">
        <v>50</v>
      </c>
      <c r="X11" s="39">
        <v>41</v>
      </c>
      <c r="Y11" s="39">
        <v>35</v>
      </c>
      <c r="Z11" s="39">
        <v>22</v>
      </c>
      <c r="AA11" s="39">
        <v>10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360</v>
      </c>
      <c r="K13" s="26">
        <v>315</v>
      </c>
      <c r="L13" s="26">
        <v>298</v>
      </c>
      <c r="M13" s="26">
        <v>472</v>
      </c>
      <c r="N13" s="26">
        <v>338</v>
      </c>
      <c r="O13" s="26">
        <v>457</v>
      </c>
      <c r="P13" s="26">
        <v>461</v>
      </c>
      <c r="Q13" s="26">
        <v>449</v>
      </c>
      <c r="R13" s="26">
        <v>411</v>
      </c>
      <c r="S13" s="26">
        <v>454</v>
      </c>
      <c r="T13" s="26">
        <v>407</v>
      </c>
      <c r="U13" s="26">
        <v>386</v>
      </c>
      <c r="V13" s="26">
        <v>452</v>
      </c>
      <c r="W13" s="26">
        <v>491</v>
      </c>
      <c r="X13" s="26">
        <v>413</v>
      </c>
      <c r="Y13" s="26">
        <v>345</v>
      </c>
      <c r="Z13" s="26">
        <v>227</v>
      </c>
      <c r="AA13" s="26">
        <v>98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0.99766423357664236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363</v>
      </c>
      <c r="K14" s="39">
        <v>316</v>
      </c>
      <c r="L14" s="39">
        <v>297</v>
      </c>
      <c r="M14" s="39">
        <v>472</v>
      </c>
      <c r="N14" s="39">
        <v>341</v>
      </c>
      <c r="O14" s="39">
        <v>458</v>
      </c>
      <c r="P14" s="39">
        <v>463</v>
      </c>
      <c r="Q14" s="39">
        <v>450</v>
      </c>
      <c r="R14" s="39">
        <v>411</v>
      </c>
      <c r="S14" s="39">
        <v>455</v>
      </c>
      <c r="T14" s="39">
        <v>407</v>
      </c>
      <c r="U14" s="39">
        <v>387</v>
      </c>
      <c r="V14" s="39">
        <v>452</v>
      </c>
      <c r="W14" s="39">
        <v>492</v>
      </c>
      <c r="X14" s="39">
        <v>414</v>
      </c>
      <c r="Y14" s="39">
        <v>346</v>
      </c>
      <c r="Z14" s="39">
        <v>228</v>
      </c>
      <c r="AA14" s="39">
        <v>98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296</v>
      </c>
      <c r="K19" s="26">
        <v>390</v>
      </c>
      <c r="L19" s="26">
        <v>214</v>
      </c>
      <c r="M19" s="26">
        <v>512</v>
      </c>
      <c r="N19" s="26">
        <v>353</v>
      </c>
      <c r="O19" s="26">
        <v>452</v>
      </c>
      <c r="P19" s="26">
        <v>465</v>
      </c>
      <c r="Q19" s="26">
        <v>434</v>
      </c>
      <c r="R19" s="26">
        <v>470</v>
      </c>
      <c r="S19" s="26">
        <v>398</v>
      </c>
      <c r="T19" s="26">
        <v>418</v>
      </c>
      <c r="U19" s="26">
        <v>272</v>
      </c>
      <c r="V19" s="26">
        <v>569</v>
      </c>
      <c r="W19" s="26">
        <v>374</v>
      </c>
      <c r="X19" s="26">
        <v>565</v>
      </c>
      <c r="Y19" s="26">
        <v>384</v>
      </c>
      <c r="Z19" s="26">
        <v>168</v>
      </c>
      <c r="AA19" s="26">
        <v>60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296</v>
      </c>
      <c r="K20" s="39">
        <v>390</v>
      </c>
      <c r="L20" s="39">
        <v>214</v>
      </c>
      <c r="M20" s="39">
        <v>512</v>
      </c>
      <c r="N20" s="39">
        <v>353</v>
      </c>
      <c r="O20" s="39">
        <v>452</v>
      </c>
      <c r="P20" s="39">
        <v>465</v>
      </c>
      <c r="Q20" s="39">
        <v>434</v>
      </c>
      <c r="R20" s="39">
        <v>470</v>
      </c>
      <c r="S20" s="39">
        <v>398</v>
      </c>
      <c r="T20" s="39">
        <v>418</v>
      </c>
      <c r="U20" s="39">
        <v>272</v>
      </c>
      <c r="V20" s="39">
        <v>569</v>
      </c>
      <c r="W20" s="39">
        <v>374</v>
      </c>
      <c r="X20" s="39">
        <v>565</v>
      </c>
      <c r="Y20" s="39">
        <v>384</v>
      </c>
      <c r="Z20" s="39">
        <v>168</v>
      </c>
      <c r="AA20" s="39">
        <v>60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520</v>
      </c>
      <c r="K22" s="26">
        <v>620</v>
      </c>
      <c r="L22" s="26">
        <v>477</v>
      </c>
      <c r="M22" s="26">
        <v>713</v>
      </c>
      <c r="N22" s="26">
        <v>647</v>
      </c>
      <c r="O22" s="26">
        <v>711</v>
      </c>
      <c r="P22" s="26">
        <v>764</v>
      </c>
      <c r="Q22" s="26">
        <v>731</v>
      </c>
      <c r="R22" s="26">
        <v>856</v>
      </c>
      <c r="S22" s="26">
        <v>735</v>
      </c>
      <c r="T22" s="26">
        <v>772</v>
      </c>
      <c r="U22" s="26">
        <v>636</v>
      </c>
      <c r="V22" s="26">
        <v>808</v>
      </c>
      <c r="W22" s="26">
        <v>714</v>
      </c>
      <c r="X22" s="26">
        <v>810</v>
      </c>
      <c r="Y22" s="26">
        <v>706</v>
      </c>
      <c r="Z22" s="26">
        <v>563</v>
      </c>
      <c r="AA22" s="26">
        <v>524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520</v>
      </c>
      <c r="K23" s="39">
        <v>620</v>
      </c>
      <c r="L23" s="39">
        <v>477</v>
      </c>
      <c r="M23" s="39">
        <v>713</v>
      </c>
      <c r="N23" s="39">
        <v>647</v>
      </c>
      <c r="O23" s="39">
        <v>711</v>
      </c>
      <c r="P23" s="39">
        <v>764</v>
      </c>
      <c r="Q23" s="39">
        <v>731</v>
      </c>
      <c r="R23" s="39">
        <v>856</v>
      </c>
      <c r="S23" s="39">
        <v>735</v>
      </c>
      <c r="T23" s="39">
        <v>772</v>
      </c>
      <c r="U23" s="39">
        <v>636</v>
      </c>
      <c r="V23" s="39">
        <v>808</v>
      </c>
      <c r="W23" s="39">
        <v>714</v>
      </c>
      <c r="X23" s="39">
        <v>810</v>
      </c>
      <c r="Y23" s="39">
        <v>706</v>
      </c>
      <c r="Z23" s="39">
        <v>563</v>
      </c>
      <c r="AA23" s="39">
        <v>524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296</v>
      </c>
      <c r="K25" s="26">
        <v>290</v>
      </c>
      <c r="L25" s="26">
        <v>357</v>
      </c>
      <c r="M25" s="26">
        <v>276</v>
      </c>
      <c r="N25" s="26">
        <v>419</v>
      </c>
      <c r="O25" s="26">
        <v>388</v>
      </c>
      <c r="P25" s="26">
        <v>410</v>
      </c>
      <c r="Q25" s="26">
        <v>467</v>
      </c>
      <c r="R25" s="26">
        <v>345</v>
      </c>
      <c r="S25" s="26">
        <v>519</v>
      </c>
      <c r="T25" s="26">
        <v>381</v>
      </c>
      <c r="U25" s="26">
        <v>408</v>
      </c>
      <c r="V25" s="26">
        <v>389</v>
      </c>
      <c r="W25" s="26">
        <v>468</v>
      </c>
      <c r="X25" s="26">
        <v>469</v>
      </c>
      <c r="Y25" s="26">
        <v>488</v>
      </c>
      <c r="Z25" s="26">
        <v>311</v>
      </c>
      <c r="AA25" s="26">
        <v>97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296</v>
      </c>
      <c r="K26" s="39">
        <v>290</v>
      </c>
      <c r="L26" s="39">
        <v>357</v>
      </c>
      <c r="M26" s="39">
        <v>276</v>
      </c>
      <c r="N26" s="39">
        <v>419</v>
      </c>
      <c r="O26" s="39">
        <v>388</v>
      </c>
      <c r="P26" s="39">
        <v>410</v>
      </c>
      <c r="Q26" s="39">
        <v>467</v>
      </c>
      <c r="R26" s="39">
        <v>345</v>
      </c>
      <c r="S26" s="39">
        <v>519</v>
      </c>
      <c r="T26" s="39">
        <v>381</v>
      </c>
      <c r="U26" s="39">
        <v>408</v>
      </c>
      <c r="V26" s="39">
        <v>389</v>
      </c>
      <c r="W26" s="39">
        <v>468</v>
      </c>
      <c r="X26" s="39">
        <v>469</v>
      </c>
      <c r="Y26" s="39">
        <v>488</v>
      </c>
      <c r="Z26" s="39">
        <v>311</v>
      </c>
      <c r="AA26" s="39">
        <v>97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114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93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BC19:BC20"/>
    <mergeCell ref="A19:A20"/>
    <mergeCell ref="B19:B20"/>
    <mergeCell ref="C19:C20"/>
    <mergeCell ref="D19:D20"/>
    <mergeCell ref="E19:E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F10:F11"/>
    <mergeCell ref="G10:G11"/>
    <mergeCell ref="BC10:BC11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conditionalFormatting sqref="BC10">
    <cfRule type="cellIs" dxfId="101" priority="18" operator="greaterThan">
      <formula>95%</formula>
    </cfRule>
    <cfRule type="cellIs" dxfId="100" priority="19" operator="greaterThanOrEqual">
      <formula>90%</formula>
    </cfRule>
    <cfRule type="cellIs" dxfId="99" priority="20" operator="lessThan">
      <formula>89.99%</formula>
    </cfRule>
  </conditionalFormatting>
  <conditionalFormatting sqref="BC13">
    <cfRule type="cellIs" dxfId="98" priority="15" operator="greaterThan">
      <formula>95%</formula>
    </cfRule>
    <cfRule type="cellIs" dxfId="97" priority="16" operator="greaterThanOrEqual">
      <formula>90%</formula>
    </cfRule>
    <cfRule type="cellIs" dxfId="96" priority="17" operator="lessThan">
      <formula>89.99%</formula>
    </cfRule>
  </conditionalFormatting>
  <conditionalFormatting sqref="BC16">
    <cfRule type="cellIs" dxfId="95" priority="12" operator="greaterThan">
      <formula>95%</formula>
    </cfRule>
    <cfRule type="cellIs" dxfId="94" priority="13" operator="greaterThanOrEqual">
      <formula>90%</formula>
    </cfRule>
    <cfRule type="cellIs" dxfId="93" priority="14" operator="lessThan">
      <formula>89.99%</formula>
    </cfRule>
  </conditionalFormatting>
  <conditionalFormatting sqref="BC19">
    <cfRule type="cellIs" dxfId="92" priority="9" operator="greaterThan">
      <formula>95%</formula>
    </cfRule>
    <cfRule type="cellIs" dxfId="91" priority="10" operator="greaterThanOrEqual">
      <formula>90%</formula>
    </cfRule>
    <cfRule type="cellIs" dxfId="90" priority="11" operator="lessThan">
      <formula>89.99%</formula>
    </cfRule>
  </conditionalFormatting>
  <conditionalFormatting sqref="BC22">
    <cfRule type="cellIs" dxfId="89" priority="1" operator="greaterThanOrEqual">
      <formula>100%</formula>
    </cfRule>
    <cfRule type="cellIs" dxfId="88" priority="2" operator="lessThan">
      <formula>99.99%</formula>
    </cfRule>
  </conditionalFormatting>
  <conditionalFormatting sqref="BC25">
    <cfRule type="cellIs" dxfId="87" priority="3" operator="greaterThan">
      <formula>95%</formula>
    </cfRule>
    <cfRule type="cellIs" dxfId="86" priority="4" operator="greaterThanOrEqual">
      <formula>90%</formula>
    </cfRule>
    <cfRule type="cellIs" dxfId="85" priority="5" operator="lessThan">
      <formula>89.99%</formula>
    </cfRule>
  </conditionalFormatting>
  <conditionalFormatting sqref="I21:BB21">
    <cfRule type="colorScale" priority="425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F44476FC-EBF2-4ED9-9576-7A66FE5D76E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EDA0-686B-4638-A9DB-602B781B1EBB}">
  <sheetPr>
    <tabColor rgb="FF00B0F0"/>
  </sheetPr>
  <dimension ref="A1:BO38"/>
  <sheetViews>
    <sheetView showGridLines="0" topLeftCell="A32" zoomScaleNormal="100" workbookViewId="0">
      <selection activeCell="E41" sqref="E4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30155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IFERROR(SUM(I10:BB10)/SUM(I11:BB11),1)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116</v>
      </c>
      <c r="K13" s="26">
        <v>131</v>
      </c>
      <c r="L13" s="26">
        <v>65</v>
      </c>
      <c r="M13" s="26">
        <v>90</v>
      </c>
      <c r="N13" s="26">
        <v>56</v>
      </c>
      <c r="O13" s="26">
        <v>81</v>
      </c>
      <c r="P13" s="26">
        <v>89</v>
      </c>
      <c r="Q13" s="26">
        <v>63</v>
      </c>
      <c r="R13" s="26">
        <v>112</v>
      </c>
      <c r="S13" s="26">
        <v>101</v>
      </c>
      <c r="T13" s="26">
        <v>102</v>
      </c>
      <c r="U13" s="26">
        <v>61</v>
      </c>
      <c r="V13" s="26">
        <v>149</v>
      </c>
      <c r="W13" s="26">
        <v>72</v>
      </c>
      <c r="X13" s="26">
        <v>40</v>
      </c>
      <c r="Y13" s="26">
        <v>98</v>
      </c>
      <c r="Z13" s="26">
        <v>0</v>
      </c>
      <c r="AA13" s="26">
        <v>4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0.99236641221374045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116</v>
      </c>
      <c r="K14" s="39">
        <v>133</v>
      </c>
      <c r="L14" s="39">
        <v>65</v>
      </c>
      <c r="M14" s="39">
        <v>91</v>
      </c>
      <c r="N14" s="39">
        <v>56</v>
      </c>
      <c r="O14" s="39">
        <v>81</v>
      </c>
      <c r="P14" s="39">
        <v>89</v>
      </c>
      <c r="Q14" s="39">
        <v>63</v>
      </c>
      <c r="R14" s="39">
        <v>113</v>
      </c>
      <c r="S14" s="39">
        <v>102</v>
      </c>
      <c r="T14" s="39">
        <v>102</v>
      </c>
      <c r="U14" s="39">
        <v>64</v>
      </c>
      <c r="V14" s="39">
        <v>151</v>
      </c>
      <c r="W14" s="39">
        <v>72</v>
      </c>
      <c r="X14" s="39">
        <v>40</v>
      </c>
      <c r="Y14" s="39">
        <v>99</v>
      </c>
      <c r="Z14" s="39">
        <v>0</v>
      </c>
      <c r="AA14" s="39">
        <v>4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79</v>
      </c>
      <c r="K19" s="26">
        <v>52</v>
      </c>
      <c r="L19" s="26">
        <v>113</v>
      </c>
      <c r="M19" s="26">
        <v>81</v>
      </c>
      <c r="N19" s="26">
        <v>32</v>
      </c>
      <c r="O19" s="26">
        <v>155</v>
      </c>
      <c r="P19" s="26">
        <v>67</v>
      </c>
      <c r="Q19" s="26">
        <v>68</v>
      </c>
      <c r="R19" s="26">
        <v>59</v>
      </c>
      <c r="S19" s="26">
        <v>118</v>
      </c>
      <c r="T19" s="26">
        <v>109</v>
      </c>
      <c r="U19" s="26">
        <v>73</v>
      </c>
      <c r="V19" s="26">
        <v>0</v>
      </c>
      <c r="W19" s="26">
        <v>185</v>
      </c>
      <c r="X19" s="26">
        <v>135</v>
      </c>
      <c r="Y19" s="26">
        <v>46</v>
      </c>
      <c r="Z19" s="26">
        <v>81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79</v>
      </c>
      <c r="K20" s="39">
        <v>52</v>
      </c>
      <c r="L20" s="39">
        <v>113</v>
      </c>
      <c r="M20" s="39">
        <v>81</v>
      </c>
      <c r="N20" s="39">
        <v>32</v>
      </c>
      <c r="O20" s="39">
        <v>155</v>
      </c>
      <c r="P20" s="39">
        <v>67</v>
      </c>
      <c r="Q20" s="39">
        <v>68</v>
      </c>
      <c r="R20" s="39">
        <v>59</v>
      </c>
      <c r="S20" s="39">
        <v>118</v>
      </c>
      <c r="T20" s="39">
        <v>109</v>
      </c>
      <c r="U20" s="39">
        <v>73</v>
      </c>
      <c r="V20" s="39">
        <v>0</v>
      </c>
      <c r="W20" s="39">
        <v>185</v>
      </c>
      <c r="X20" s="39">
        <v>135</v>
      </c>
      <c r="Y20" s="39">
        <v>46</v>
      </c>
      <c r="Z20" s="39">
        <v>81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229</v>
      </c>
      <c r="K22" s="26">
        <v>190</v>
      </c>
      <c r="L22" s="26">
        <v>266</v>
      </c>
      <c r="M22" s="26">
        <v>319</v>
      </c>
      <c r="N22" s="26">
        <v>223</v>
      </c>
      <c r="O22" s="26">
        <v>367</v>
      </c>
      <c r="P22" s="26">
        <v>290</v>
      </c>
      <c r="Q22" s="26">
        <v>263</v>
      </c>
      <c r="R22" s="26">
        <v>181</v>
      </c>
      <c r="S22" s="26">
        <v>218</v>
      </c>
      <c r="T22" s="26">
        <v>258</v>
      </c>
      <c r="U22" s="26">
        <v>246</v>
      </c>
      <c r="V22" s="26">
        <v>107</v>
      </c>
      <c r="W22" s="26">
        <v>231</v>
      </c>
      <c r="X22" s="26">
        <v>321</v>
      </c>
      <c r="Y22" s="26">
        <v>225</v>
      </c>
      <c r="Z22" s="26">
        <v>293</v>
      </c>
      <c r="AA22" s="26">
        <v>281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229</v>
      </c>
      <c r="K23" s="39">
        <v>190</v>
      </c>
      <c r="L23" s="39">
        <v>266</v>
      </c>
      <c r="M23" s="39">
        <v>319</v>
      </c>
      <c r="N23" s="39">
        <v>223</v>
      </c>
      <c r="O23" s="39">
        <v>367</v>
      </c>
      <c r="P23" s="39">
        <v>290</v>
      </c>
      <c r="Q23" s="39">
        <v>263</v>
      </c>
      <c r="R23" s="39">
        <v>181</v>
      </c>
      <c r="S23" s="39">
        <v>218</v>
      </c>
      <c r="T23" s="39">
        <v>258</v>
      </c>
      <c r="U23" s="39">
        <v>246</v>
      </c>
      <c r="V23" s="39">
        <v>107</v>
      </c>
      <c r="W23" s="39">
        <v>231</v>
      </c>
      <c r="X23" s="39">
        <v>321</v>
      </c>
      <c r="Y23" s="39">
        <v>225</v>
      </c>
      <c r="Z23" s="39">
        <v>293</v>
      </c>
      <c r="AA23" s="39">
        <v>281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74</v>
      </c>
      <c r="K25" s="26">
        <v>91</v>
      </c>
      <c r="L25" s="26">
        <v>37</v>
      </c>
      <c r="M25" s="26">
        <v>28</v>
      </c>
      <c r="N25" s="26">
        <v>128</v>
      </c>
      <c r="O25" s="26">
        <v>11</v>
      </c>
      <c r="P25" s="26">
        <v>144</v>
      </c>
      <c r="Q25" s="26">
        <v>90</v>
      </c>
      <c r="R25" s="26">
        <v>141</v>
      </c>
      <c r="S25" s="26">
        <v>81</v>
      </c>
      <c r="T25" s="26">
        <v>69</v>
      </c>
      <c r="U25" s="26">
        <v>85</v>
      </c>
      <c r="V25" s="26">
        <v>139</v>
      </c>
      <c r="W25" s="26">
        <v>57</v>
      </c>
      <c r="X25" s="26">
        <v>45</v>
      </c>
      <c r="Y25" s="26">
        <v>142</v>
      </c>
      <c r="Z25" s="26">
        <v>13</v>
      </c>
      <c r="AA25" s="26">
        <v>10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74</v>
      </c>
      <c r="K26" s="39">
        <v>91</v>
      </c>
      <c r="L26" s="39">
        <v>37</v>
      </c>
      <c r="M26" s="39">
        <v>28</v>
      </c>
      <c r="N26" s="39">
        <v>128</v>
      </c>
      <c r="O26" s="39">
        <v>11</v>
      </c>
      <c r="P26" s="39">
        <v>144</v>
      </c>
      <c r="Q26" s="39">
        <v>90</v>
      </c>
      <c r="R26" s="39">
        <v>141</v>
      </c>
      <c r="S26" s="39">
        <v>81</v>
      </c>
      <c r="T26" s="39">
        <v>69</v>
      </c>
      <c r="U26" s="39">
        <v>85</v>
      </c>
      <c r="V26" s="39">
        <v>139</v>
      </c>
      <c r="W26" s="39">
        <v>57</v>
      </c>
      <c r="X26" s="39">
        <v>45</v>
      </c>
      <c r="Y26" s="39">
        <v>142</v>
      </c>
      <c r="Z26" s="39">
        <v>13</v>
      </c>
      <c r="AA26" s="39">
        <v>10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115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60.5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BC25:BC26"/>
    <mergeCell ref="I29:L29"/>
    <mergeCell ref="B34:M34"/>
    <mergeCell ref="B35:G35"/>
    <mergeCell ref="H35:M35"/>
    <mergeCell ref="B36:G37"/>
    <mergeCell ref="H36:M37"/>
    <mergeCell ref="G22:G23"/>
    <mergeCell ref="BC22:BC23"/>
    <mergeCell ref="A24:BC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F16:F17"/>
    <mergeCell ref="G16:G17"/>
    <mergeCell ref="BC16:BC17"/>
    <mergeCell ref="E22:E23"/>
    <mergeCell ref="F22:F23"/>
    <mergeCell ref="A18:BC18"/>
    <mergeCell ref="A19:A20"/>
    <mergeCell ref="B19:B20"/>
    <mergeCell ref="C19:C20"/>
    <mergeCell ref="D19:D20"/>
    <mergeCell ref="E19:E20"/>
    <mergeCell ref="F19:F20"/>
    <mergeCell ref="G19:G20"/>
    <mergeCell ref="BC19:BC20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A15:BC15"/>
    <mergeCell ref="A12:BC12"/>
    <mergeCell ref="A13:A14"/>
    <mergeCell ref="B13:B14"/>
    <mergeCell ref="C13:C14"/>
    <mergeCell ref="D13:D14"/>
    <mergeCell ref="E13:E14"/>
    <mergeCell ref="F13:F14"/>
    <mergeCell ref="G13:G14"/>
    <mergeCell ref="A1:BC1"/>
    <mergeCell ref="F2:G2"/>
    <mergeCell ref="A4:BC4"/>
    <mergeCell ref="A5:BC5"/>
    <mergeCell ref="E7:H7"/>
    <mergeCell ref="I7:BB7"/>
    <mergeCell ref="A6:A9"/>
    <mergeCell ref="B6:H6"/>
    <mergeCell ref="I6:BB6"/>
    <mergeCell ref="G10:G11"/>
    <mergeCell ref="BC13:BC14"/>
    <mergeCell ref="E10:E11"/>
    <mergeCell ref="BC6:BC9"/>
    <mergeCell ref="B7:D7"/>
    <mergeCell ref="B8:BB8"/>
    <mergeCell ref="BC10:BC11"/>
    <mergeCell ref="F10:F11"/>
  </mergeCells>
  <conditionalFormatting sqref="I21:BB21">
    <cfRule type="colorScale" priority="419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84" priority="15" operator="greaterThan">
      <formula>95%</formula>
    </cfRule>
    <cfRule type="cellIs" dxfId="83" priority="16" operator="greaterThanOrEqual">
      <formula>90%</formula>
    </cfRule>
    <cfRule type="cellIs" dxfId="82" priority="17" operator="lessThan">
      <formula>89.99%</formula>
    </cfRule>
  </conditionalFormatting>
  <conditionalFormatting sqref="BC13">
    <cfRule type="cellIs" dxfId="81" priority="12" operator="greaterThan">
      <formula>95%</formula>
    </cfRule>
    <cfRule type="cellIs" dxfId="80" priority="13" operator="greaterThanOrEqual">
      <formula>90%</formula>
    </cfRule>
    <cfRule type="cellIs" dxfId="79" priority="14" operator="lessThan">
      <formula>89.99%</formula>
    </cfRule>
  </conditionalFormatting>
  <conditionalFormatting sqref="BC16">
    <cfRule type="cellIs" dxfId="78" priority="9" operator="greaterThan">
      <formula>95%</formula>
    </cfRule>
    <cfRule type="cellIs" dxfId="77" priority="10" operator="greaterThanOrEqual">
      <formula>90%</formula>
    </cfRule>
    <cfRule type="cellIs" dxfId="76" priority="11" operator="lessThan">
      <formula>89.99%</formula>
    </cfRule>
  </conditionalFormatting>
  <conditionalFormatting sqref="BC19">
    <cfRule type="cellIs" dxfId="75" priority="6" operator="greaterThan">
      <formula>95%</formula>
    </cfRule>
    <cfRule type="cellIs" dxfId="74" priority="7" operator="greaterThanOrEqual">
      <formula>90%</formula>
    </cfRule>
    <cfRule type="cellIs" dxfId="73" priority="8" operator="lessThan">
      <formula>89.99%</formula>
    </cfRule>
  </conditionalFormatting>
  <conditionalFormatting sqref="BC22">
    <cfRule type="cellIs" dxfId="72" priority="1" operator="greaterThanOrEqual">
      <formula>100%</formula>
    </cfRule>
    <cfRule type="cellIs" dxfId="71" priority="2" operator="lessThan">
      <formula>99.99%</formula>
    </cfRule>
  </conditionalFormatting>
  <conditionalFormatting sqref="BC25">
    <cfRule type="cellIs" dxfId="70" priority="3" operator="greaterThan">
      <formula>95%</formula>
    </cfRule>
    <cfRule type="cellIs" dxfId="69" priority="4" operator="greaterThanOrEqual">
      <formula>90%</formula>
    </cfRule>
    <cfRule type="cellIs" dxfId="68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DD040093-6E63-4B7C-AFEE-046C27ECF063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56B-24D6-4385-A9A1-F9E12A2F2625}">
  <sheetPr>
    <tabColor rgb="FF00B0F0"/>
  </sheetPr>
  <dimension ref="A1:BO38"/>
  <sheetViews>
    <sheetView showGridLines="0" topLeftCell="A31" zoomScale="90" zoomScaleNormal="90" workbookViewId="0">
      <selection activeCell="E41" sqref="E41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30156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IFERROR(SUM(I10:BB10)/SUM(I11:BB11),1)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81</v>
      </c>
      <c r="K13" s="26">
        <v>65</v>
      </c>
      <c r="L13" s="26">
        <v>39</v>
      </c>
      <c r="M13" s="26">
        <v>29</v>
      </c>
      <c r="N13" s="26">
        <v>127</v>
      </c>
      <c r="O13" s="26">
        <v>16</v>
      </c>
      <c r="P13" s="26">
        <v>41</v>
      </c>
      <c r="Q13" s="26">
        <v>139</v>
      </c>
      <c r="R13" s="26">
        <v>32</v>
      </c>
      <c r="S13" s="26">
        <v>127</v>
      </c>
      <c r="T13" s="26">
        <v>44</v>
      </c>
      <c r="U13" s="26">
        <v>116</v>
      </c>
      <c r="V13" s="26">
        <v>34</v>
      </c>
      <c r="W13" s="26">
        <v>104</v>
      </c>
      <c r="X13" s="26">
        <v>22</v>
      </c>
      <c r="Y13" s="26">
        <v>16</v>
      </c>
      <c r="Z13" s="26">
        <v>67</v>
      </c>
      <c r="AA13" s="26">
        <v>13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1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81</v>
      </c>
      <c r="K14" s="39">
        <v>65</v>
      </c>
      <c r="L14" s="39">
        <v>39</v>
      </c>
      <c r="M14" s="39">
        <v>29</v>
      </c>
      <c r="N14" s="39">
        <v>127</v>
      </c>
      <c r="O14" s="39">
        <v>16</v>
      </c>
      <c r="P14" s="39">
        <v>41</v>
      </c>
      <c r="Q14" s="39">
        <v>139</v>
      </c>
      <c r="R14" s="39">
        <v>32</v>
      </c>
      <c r="S14" s="39">
        <v>127</v>
      </c>
      <c r="T14" s="39">
        <v>44</v>
      </c>
      <c r="U14" s="39">
        <v>116</v>
      </c>
      <c r="V14" s="39">
        <v>34</v>
      </c>
      <c r="W14" s="39">
        <v>104</v>
      </c>
      <c r="X14" s="39">
        <v>22</v>
      </c>
      <c r="Y14" s="39">
        <v>16</v>
      </c>
      <c r="Z14" s="39">
        <v>67</v>
      </c>
      <c r="AA14" s="39">
        <v>13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59</v>
      </c>
      <c r="K19" s="26">
        <v>81</v>
      </c>
      <c r="L19" s="26">
        <v>60</v>
      </c>
      <c r="M19" s="26">
        <v>17</v>
      </c>
      <c r="N19" s="26">
        <v>54</v>
      </c>
      <c r="O19" s="26">
        <v>135</v>
      </c>
      <c r="P19" s="26">
        <v>10</v>
      </c>
      <c r="Q19" s="26">
        <v>41</v>
      </c>
      <c r="R19" s="26">
        <v>149</v>
      </c>
      <c r="S19" s="26">
        <v>28</v>
      </c>
      <c r="T19" s="26">
        <v>121</v>
      </c>
      <c r="U19" s="26">
        <v>8</v>
      </c>
      <c r="V19" s="26">
        <v>152</v>
      </c>
      <c r="W19" s="26">
        <v>23</v>
      </c>
      <c r="X19" s="26">
        <v>112</v>
      </c>
      <c r="Y19" s="26">
        <v>21</v>
      </c>
      <c r="Z19" s="26">
        <v>7</v>
      </c>
      <c r="AA19" s="26">
        <v>57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59</v>
      </c>
      <c r="K20" s="39">
        <v>81</v>
      </c>
      <c r="L20" s="39">
        <v>60</v>
      </c>
      <c r="M20" s="39">
        <v>17</v>
      </c>
      <c r="N20" s="39">
        <v>54</v>
      </c>
      <c r="O20" s="39">
        <v>135</v>
      </c>
      <c r="P20" s="39">
        <v>10</v>
      </c>
      <c r="Q20" s="39">
        <v>41</v>
      </c>
      <c r="R20" s="39">
        <v>149</v>
      </c>
      <c r="S20" s="39">
        <v>28</v>
      </c>
      <c r="T20" s="39">
        <v>121</v>
      </c>
      <c r="U20" s="39">
        <v>8</v>
      </c>
      <c r="V20" s="39">
        <v>152</v>
      </c>
      <c r="W20" s="39">
        <v>23</v>
      </c>
      <c r="X20" s="39">
        <v>112</v>
      </c>
      <c r="Y20" s="39">
        <v>21</v>
      </c>
      <c r="Z20" s="39">
        <v>7</v>
      </c>
      <c r="AA20" s="39">
        <v>57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90</v>
      </c>
      <c r="K22" s="26">
        <v>111</v>
      </c>
      <c r="L22" s="26">
        <v>165</v>
      </c>
      <c r="M22" s="26">
        <v>114</v>
      </c>
      <c r="N22" s="26">
        <v>105</v>
      </c>
      <c r="O22" s="26">
        <v>194</v>
      </c>
      <c r="P22" s="26">
        <v>162</v>
      </c>
      <c r="Q22" s="26">
        <v>74</v>
      </c>
      <c r="R22" s="26">
        <v>177</v>
      </c>
      <c r="S22" s="26">
        <v>72</v>
      </c>
      <c r="T22" s="26">
        <v>166</v>
      </c>
      <c r="U22" s="26">
        <v>57</v>
      </c>
      <c r="V22" s="26">
        <v>158</v>
      </c>
      <c r="W22" s="26">
        <v>70</v>
      </c>
      <c r="X22" s="26">
        <v>152</v>
      </c>
      <c r="Y22" s="26">
        <v>146</v>
      </c>
      <c r="Z22" s="26">
        <v>72</v>
      </c>
      <c r="AA22" s="26">
        <v>74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90</v>
      </c>
      <c r="K23" s="39">
        <v>111</v>
      </c>
      <c r="L23" s="39">
        <v>165</v>
      </c>
      <c r="M23" s="39">
        <v>114</v>
      </c>
      <c r="N23" s="39">
        <v>105</v>
      </c>
      <c r="O23" s="39">
        <v>194</v>
      </c>
      <c r="P23" s="39">
        <v>162</v>
      </c>
      <c r="Q23" s="39">
        <v>74</v>
      </c>
      <c r="R23" s="39">
        <v>177</v>
      </c>
      <c r="S23" s="39">
        <v>72</v>
      </c>
      <c r="T23" s="39">
        <v>166</v>
      </c>
      <c r="U23" s="39">
        <v>57</v>
      </c>
      <c r="V23" s="39">
        <v>158</v>
      </c>
      <c r="W23" s="39">
        <v>70</v>
      </c>
      <c r="X23" s="39">
        <v>152</v>
      </c>
      <c r="Y23" s="39">
        <v>146</v>
      </c>
      <c r="Z23" s="39">
        <v>72</v>
      </c>
      <c r="AA23" s="39">
        <v>74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39</v>
      </c>
      <c r="K25" s="26">
        <v>60</v>
      </c>
      <c r="L25" s="26">
        <v>12</v>
      </c>
      <c r="M25" s="26">
        <v>68</v>
      </c>
      <c r="N25" s="26">
        <v>63</v>
      </c>
      <c r="O25" s="26">
        <v>46</v>
      </c>
      <c r="P25" s="26">
        <v>42</v>
      </c>
      <c r="Q25" s="26">
        <v>127</v>
      </c>
      <c r="R25" s="26">
        <v>46</v>
      </c>
      <c r="S25" s="26">
        <v>133</v>
      </c>
      <c r="T25" s="26">
        <v>27</v>
      </c>
      <c r="U25" s="26">
        <v>117</v>
      </c>
      <c r="V25" s="26">
        <v>51</v>
      </c>
      <c r="W25" s="26">
        <v>122</v>
      </c>
      <c r="X25" s="26">
        <v>30</v>
      </c>
      <c r="Y25" s="26">
        <v>26</v>
      </c>
      <c r="Z25" s="26">
        <v>81</v>
      </c>
      <c r="AA25" s="26">
        <v>6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39</v>
      </c>
      <c r="K26" s="39">
        <v>60</v>
      </c>
      <c r="L26" s="39">
        <v>12</v>
      </c>
      <c r="M26" s="39">
        <v>68</v>
      </c>
      <c r="N26" s="39">
        <v>63</v>
      </c>
      <c r="O26" s="39">
        <v>46</v>
      </c>
      <c r="P26" s="39">
        <v>42</v>
      </c>
      <c r="Q26" s="39">
        <v>127</v>
      </c>
      <c r="R26" s="39">
        <v>46</v>
      </c>
      <c r="S26" s="39">
        <v>133</v>
      </c>
      <c r="T26" s="39">
        <v>27</v>
      </c>
      <c r="U26" s="39">
        <v>117</v>
      </c>
      <c r="V26" s="39">
        <v>51</v>
      </c>
      <c r="W26" s="39">
        <v>122</v>
      </c>
      <c r="X26" s="39">
        <v>30</v>
      </c>
      <c r="Y26" s="39">
        <v>26</v>
      </c>
      <c r="Z26" s="39">
        <v>81</v>
      </c>
      <c r="AA26" s="39">
        <v>6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116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30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BC25:BC26"/>
    <mergeCell ref="I29:L29"/>
    <mergeCell ref="B34:M34"/>
    <mergeCell ref="B35:G35"/>
    <mergeCell ref="H35:M35"/>
    <mergeCell ref="B36:G37"/>
    <mergeCell ref="H36:M37"/>
    <mergeCell ref="G22:G23"/>
    <mergeCell ref="BC22:BC23"/>
    <mergeCell ref="A24:BC24"/>
    <mergeCell ref="A25:A26"/>
    <mergeCell ref="B25:B26"/>
    <mergeCell ref="C25:C26"/>
    <mergeCell ref="D25:D26"/>
    <mergeCell ref="E25:E26"/>
    <mergeCell ref="F25:F26"/>
    <mergeCell ref="G25:G26"/>
    <mergeCell ref="A22:A23"/>
    <mergeCell ref="B22:B23"/>
    <mergeCell ref="C22:C23"/>
    <mergeCell ref="D22:D23"/>
    <mergeCell ref="F16:F17"/>
    <mergeCell ref="G16:G17"/>
    <mergeCell ref="BC16:BC17"/>
    <mergeCell ref="E22:E23"/>
    <mergeCell ref="F22:F23"/>
    <mergeCell ref="A18:BC18"/>
    <mergeCell ref="A19:A20"/>
    <mergeCell ref="B19:B20"/>
    <mergeCell ref="C19:C20"/>
    <mergeCell ref="D19:D20"/>
    <mergeCell ref="E19:E20"/>
    <mergeCell ref="F19:F20"/>
    <mergeCell ref="G19:G20"/>
    <mergeCell ref="BC19:BC20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A15:BC15"/>
    <mergeCell ref="A12:BC12"/>
    <mergeCell ref="A13:A14"/>
    <mergeCell ref="B13:B14"/>
    <mergeCell ref="C13:C14"/>
    <mergeCell ref="D13:D14"/>
    <mergeCell ref="E13:E14"/>
    <mergeCell ref="F13:F14"/>
    <mergeCell ref="G13:G14"/>
    <mergeCell ref="A1:BC1"/>
    <mergeCell ref="F2:G2"/>
    <mergeCell ref="A4:BC4"/>
    <mergeCell ref="A5:BC5"/>
    <mergeCell ref="E7:H7"/>
    <mergeCell ref="I7:BB7"/>
    <mergeCell ref="A6:A9"/>
    <mergeCell ref="B6:H6"/>
    <mergeCell ref="I6:BB6"/>
    <mergeCell ref="G10:G11"/>
    <mergeCell ref="BC13:BC14"/>
    <mergeCell ref="E10:E11"/>
    <mergeCell ref="BC6:BC9"/>
    <mergeCell ref="B7:D7"/>
    <mergeCell ref="B8:BB8"/>
    <mergeCell ref="BC10:BC11"/>
    <mergeCell ref="F10:F11"/>
  </mergeCells>
  <conditionalFormatting sqref="BC10">
    <cfRule type="cellIs" dxfId="67" priority="15" operator="greaterThan">
      <formula>95%</formula>
    </cfRule>
    <cfRule type="cellIs" dxfId="66" priority="16" operator="greaterThanOrEqual">
      <formula>90%</formula>
    </cfRule>
    <cfRule type="cellIs" dxfId="65" priority="17" operator="lessThan">
      <formula>89.99%</formula>
    </cfRule>
  </conditionalFormatting>
  <conditionalFormatting sqref="BC13">
    <cfRule type="cellIs" dxfId="64" priority="12" operator="greaterThan">
      <formula>95%</formula>
    </cfRule>
    <cfRule type="cellIs" dxfId="63" priority="13" operator="greaterThanOrEqual">
      <formula>90%</formula>
    </cfRule>
    <cfRule type="cellIs" dxfId="62" priority="14" operator="lessThan">
      <formula>89.99%</formula>
    </cfRule>
  </conditionalFormatting>
  <conditionalFormatting sqref="BC16">
    <cfRule type="cellIs" dxfId="61" priority="9" operator="greaterThan">
      <formula>95%</formula>
    </cfRule>
    <cfRule type="cellIs" dxfId="60" priority="10" operator="greaterThanOrEqual">
      <formula>90%</formula>
    </cfRule>
    <cfRule type="cellIs" dxfId="59" priority="11" operator="lessThan">
      <formula>89.99%</formula>
    </cfRule>
  </conditionalFormatting>
  <conditionalFormatting sqref="BC19">
    <cfRule type="cellIs" dxfId="58" priority="6" operator="greaterThan">
      <formula>95%</formula>
    </cfRule>
    <cfRule type="cellIs" dxfId="57" priority="7" operator="greaterThanOrEqual">
      <formula>90%</formula>
    </cfRule>
    <cfRule type="cellIs" dxfId="56" priority="8" operator="lessThan">
      <formula>89.99%</formula>
    </cfRule>
  </conditionalFormatting>
  <conditionalFormatting sqref="BC22">
    <cfRule type="cellIs" dxfId="55" priority="1" operator="greaterThanOrEqual">
      <formula>100%</formula>
    </cfRule>
    <cfRule type="cellIs" dxfId="54" priority="2" operator="lessThan">
      <formula>99.99%</formula>
    </cfRule>
  </conditionalFormatting>
  <conditionalFormatting sqref="BC25">
    <cfRule type="cellIs" dxfId="53" priority="3" operator="greaterThan">
      <formula>95%</formula>
    </cfRule>
    <cfRule type="cellIs" dxfId="52" priority="4" operator="greaterThanOrEqual">
      <formula>90%</formula>
    </cfRule>
    <cfRule type="cellIs" dxfId="51" priority="5" operator="lessThan">
      <formula>89.99%</formula>
    </cfRule>
  </conditionalFormatting>
  <conditionalFormatting sqref="I21:BB21">
    <cfRule type="colorScale" priority="426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761A3D94-D94B-481F-B242-A7C292ACF45C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O38"/>
  <sheetViews>
    <sheetView showGridLines="0" topLeftCell="A32" zoomScale="120" zoomScaleNormal="120" workbookViewId="0">
      <selection activeCell="C40" sqref="C40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1</v>
      </c>
      <c r="F2" s="101" t="s">
        <v>20</v>
      </c>
      <c r="G2" s="101"/>
      <c r="H2" s="23">
        <v>30157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IFERROR(SUM(I10:BB10)/SUM(I11:BB11),1)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32</v>
      </c>
      <c r="K13" s="26">
        <v>170</v>
      </c>
      <c r="L13" s="26">
        <v>25</v>
      </c>
      <c r="M13" s="26">
        <v>221</v>
      </c>
      <c r="N13" s="26">
        <v>66</v>
      </c>
      <c r="O13" s="26">
        <v>161</v>
      </c>
      <c r="P13" s="26">
        <v>47</v>
      </c>
      <c r="Q13" s="26">
        <v>99</v>
      </c>
      <c r="R13" s="26">
        <v>65</v>
      </c>
      <c r="S13" s="26">
        <v>91</v>
      </c>
      <c r="T13" s="26">
        <v>82</v>
      </c>
      <c r="U13" s="26">
        <v>45</v>
      </c>
      <c r="V13" s="26">
        <v>113</v>
      </c>
      <c r="W13" s="26">
        <v>90</v>
      </c>
      <c r="X13" s="26">
        <v>36</v>
      </c>
      <c r="Y13" s="26">
        <v>88</v>
      </c>
      <c r="Z13" s="26">
        <v>56</v>
      </c>
      <c r="AA13" s="26">
        <v>3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0.99069148936170215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33</v>
      </c>
      <c r="K14" s="39">
        <v>173</v>
      </c>
      <c r="L14" s="39">
        <v>25</v>
      </c>
      <c r="M14" s="39">
        <v>221</v>
      </c>
      <c r="N14" s="39">
        <v>66</v>
      </c>
      <c r="O14" s="39">
        <v>164</v>
      </c>
      <c r="P14" s="39">
        <v>47</v>
      </c>
      <c r="Q14" s="39">
        <v>99</v>
      </c>
      <c r="R14" s="39">
        <v>65</v>
      </c>
      <c r="S14" s="39">
        <v>91</v>
      </c>
      <c r="T14" s="39">
        <v>83</v>
      </c>
      <c r="U14" s="39">
        <v>45</v>
      </c>
      <c r="V14" s="39">
        <v>116</v>
      </c>
      <c r="W14" s="39">
        <v>91</v>
      </c>
      <c r="X14" s="39">
        <v>36</v>
      </c>
      <c r="Y14" s="39">
        <v>88</v>
      </c>
      <c r="Z14" s="39">
        <v>58</v>
      </c>
      <c r="AA14" s="39">
        <v>3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83</v>
      </c>
      <c r="K19" s="26">
        <v>74</v>
      </c>
      <c r="L19" s="26">
        <v>110</v>
      </c>
      <c r="M19" s="26">
        <v>72</v>
      </c>
      <c r="N19" s="26">
        <v>176</v>
      </c>
      <c r="O19" s="26">
        <v>51</v>
      </c>
      <c r="P19" s="26">
        <v>176</v>
      </c>
      <c r="Q19" s="26">
        <v>110</v>
      </c>
      <c r="R19" s="26">
        <v>64</v>
      </c>
      <c r="S19" s="26">
        <v>98</v>
      </c>
      <c r="T19" s="26">
        <v>29</v>
      </c>
      <c r="U19" s="26">
        <v>83</v>
      </c>
      <c r="V19" s="26">
        <v>61</v>
      </c>
      <c r="W19" s="26">
        <v>95</v>
      </c>
      <c r="X19" s="26">
        <v>91</v>
      </c>
      <c r="Y19" s="26">
        <v>55</v>
      </c>
      <c r="Z19" s="26">
        <v>69</v>
      </c>
      <c r="AA19" s="26">
        <v>14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83</v>
      </c>
      <c r="K20" s="39">
        <v>74</v>
      </c>
      <c r="L20" s="39">
        <v>110</v>
      </c>
      <c r="M20" s="39">
        <v>72</v>
      </c>
      <c r="N20" s="39">
        <v>176</v>
      </c>
      <c r="O20" s="39">
        <v>51</v>
      </c>
      <c r="P20" s="39">
        <v>176</v>
      </c>
      <c r="Q20" s="39">
        <v>110</v>
      </c>
      <c r="R20" s="39">
        <v>64</v>
      </c>
      <c r="S20" s="39">
        <v>98</v>
      </c>
      <c r="T20" s="39">
        <v>29</v>
      </c>
      <c r="U20" s="39">
        <v>83</v>
      </c>
      <c r="V20" s="39">
        <v>61</v>
      </c>
      <c r="W20" s="39">
        <v>95</v>
      </c>
      <c r="X20" s="39">
        <v>91</v>
      </c>
      <c r="Y20" s="39">
        <v>55</v>
      </c>
      <c r="Z20" s="39">
        <v>69</v>
      </c>
      <c r="AA20" s="39">
        <v>14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187</v>
      </c>
      <c r="K22" s="26">
        <v>155</v>
      </c>
      <c r="L22" s="26">
        <v>255</v>
      </c>
      <c r="M22" s="26">
        <v>315</v>
      </c>
      <c r="N22" s="26">
        <v>468</v>
      </c>
      <c r="O22" s="26">
        <v>347</v>
      </c>
      <c r="P22" s="26">
        <v>494</v>
      </c>
      <c r="Q22" s="26">
        <v>371</v>
      </c>
      <c r="R22" s="26">
        <v>359</v>
      </c>
      <c r="S22" s="26">
        <v>354</v>
      </c>
      <c r="T22" s="26">
        <v>306</v>
      </c>
      <c r="U22" s="26">
        <v>344</v>
      </c>
      <c r="V22" s="26">
        <v>307</v>
      </c>
      <c r="W22" s="26">
        <v>330</v>
      </c>
      <c r="X22" s="26">
        <v>384</v>
      </c>
      <c r="Y22" s="26">
        <v>311</v>
      </c>
      <c r="Z22" s="26">
        <v>329</v>
      </c>
      <c r="AA22" s="26">
        <v>333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187</v>
      </c>
      <c r="K23" s="39">
        <v>155</v>
      </c>
      <c r="L23" s="39">
        <v>255</v>
      </c>
      <c r="M23" s="39">
        <v>315</v>
      </c>
      <c r="N23" s="39">
        <v>468</v>
      </c>
      <c r="O23" s="39">
        <v>347</v>
      </c>
      <c r="P23" s="39">
        <v>494</v>
      </c>
      <c r="Q23" s="39">
        <v>371</v>
      </c>
      <c r="R23" s="39">
        <v>359</v>
      </c>
      <c r="S23" s="39">
        <v>354</v>
      </c>
      <c r="T23" s="39">
        <v>306</v>
      </c>
      <c r="U23" s="39">
        <v>344</v>
      </c>
      <c r="V23" s="39">
        <v>307</v>
      </c>
      <c r="W23" s="39">
        <v>330</v>
      </c>
      <c r="X23" s="39">
        <v>384</v>
      </c>
      <c r="Y23" s="39">
        <v>311</v>
      </c>
      <c r="Z23" s="39">
        <v>329</v>
      </c>
      <c r="AA23" s="39">
        <v>333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34</v>
      </c>
      <c r="K25" s="26">
        <v>106</v>
      </c>
      <c r="L25" s="26">
        <v>10</v>
      </c>
      <c r="M25" s="26">
        <v>12</v>
      </c>
      <c r="N25" s="26">
        <v>23</v>
      </c>
      <c r="O25" s="26">
        <v>172</v>
      </c>
      <c r="P25" s="26">
        <v>29</v>
      </c>
      <c r="Q25" s="26">
        <v>233</v>
      </c>
      <c r="R25" s="26">
        <v>76</v>
      </c>
      <c r="S25" s="26">
        <v>103</v>
      </c>
      <c r="T25" s="26">
        <v>77</v>
      </c>
      <c r="U25" s="26">
        <v>45</v>
      </c>
      <c r="V25" s="26">
        <v>97</v>
      </c>
      <c r="W25" s="26">
        <v>72</v>
      </c>
      <c r="X25" s="26">
        <v>37</v>
      </c>
      <c r="Y25" s="26">
        <v>128</v>
      </c>
      <c r="Z25" s="26">
        <v>51</v>
      </c>
      <c r="AA25" s="26">
        <v>6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34</v>
      </c>
      <c r="K26" s="39">
        <v>106</v>
      </c>
      <c r="L26" s="39">
        <v>10</v>
      </c>
      <c r="M26" s="39">
        <v>12</v>
      </c>
      <c r="N26" s="39">
        <v>23</v>
      </c>
      <c r="O26" s="39">
        <v>172</v>
      </c>
      <c r="P26" s="39">
        <v>29</v>
      </c>
      <c r="Q26" s="39">
        <v>233</v>
      </c>
      <c r="R26" s="39">
        <v>76</v>
      </c>
      <c r="S26" s="39">
        <v>103</v>
      </c>
      <c r="T26" s="39">
        <v>77</v>
      </c>
      <c r="U26" s="39">
        <v>45</v>
      </c>
      <c r="V26" s="39">
        <v>97</v>
      </c>
      <c r="W26" s="39">
        <v>72</v>
      </c>
      <c r="X26" s="39">
        <v>37</v>
      </c>
      <c r="Y26" s="39">
        <v>128</v>
      </c>
      <c r="Z26" s="39">
        <v>51</v>
      </c>
      <c r="AA26" s="39">
        <v>6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 t="s">
        <v>117</v>
      </c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30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F19:F20"/>
    <mergeCell ref="G19:G20"/>
    <mergeCell ref="BC19:BC20"/>
    <mergeCell ref="A19:A20"/>
    <mergeCell ref="B19:B20"/>
    <mergeCell ref="C19:C20"/>
    <mergeCell ref="D19:D20"/>
    <mergeCell ref="E19:E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F10:F11"/>
    <mergeCell ref="G10:G11"/>
    <mergeCell ref="BC10:BC11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conditionalFormatting sqref="I21:V21">
    <cfRule type="colorScale" priority="1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50" priority="22" operator="greaterThan">
      <formula>95%</formula>
    </cfRule>
    <cfRule type="cellIs" dxfId="49" priority="23" operator="greaterThanOrEqual">
      <formula>90%</formula>
    </cfRule>
    <cfRule type="cellIs" dxfId="48" priority="24" operator="lessThan">
      <formula>89.99%</formula>
    </cfRule>
  </conditionalFormatting>
  <conditionalFormatting sqref="BC13">
    <cfRule type="cellIs" dxfId="47" priority="19" operator="greaterThan">
      <formula>95%</formula>
    </cfRule>
    <cfRule type="cellIs" dxfId="46" priority="20" operator="greaterThanOrEqual">
      <formula>90%</formula>
    </cfRule>
    <cfRule type="cellIs" dxfId="45" priority="21" operator="lessThan">
      <formula>89.99%</formula>
    </cfRule>
  </conditionalFormatting>
  <conditionalFormatting sqref="BC16">
    <cfRule type="cellIs" dxfId="44" priority="16" operator="greaterThan">
      <formula>95%</formula>
    </cfRule>
    <cfRule type="cellIs" dxfId="43" priority="17" operator="greaterThanOrEqual">
      <formula>90%</formula>
    </cfRule>
    <cfRule type="cellIs" dxfId="42" priority="18" operator="lessThan">
      <formula>89.99%</formula>
    </cfRule>
  </conditionalFormatting>
  <conditionalFormatting sqref="BC19">
    <cfRule type="cellIs" dxfId="41" priority="13" operator="greaterThan">
      <formula>95%</formula>
    </cfRule>
    <cfRule type="cellIs" dxfId="40" priority="14" operator="greaterThanOrEqual">
      <formula>90%</formula>
    </cfRule>
    <cfRule type="cellIs" dxfId="39" priority="15" operator="lessThan">
      <formula>89.99%</formula>
    </cfRule>
  </conditionalFormatting>
  <conditionalFormatting sqref="BC22">
    <cfRule type="cellIs" dxfId="38" priority="2" operator="greaterThanOrEqual">
      <formula>100%</formula>
    </cfRule>
    <cfRule type="cellIs" dxfId="37" priority="3" operator="lessThan">
      <formula>99.99%</formula>
    </cfRule>
  </conditionalFormatting>
  <conditionalFormatting sqref="BC25">
    <cfRule type="cellIs" dxfId="36" priority="4" operator="greaterThan">
      <formula>95%</formula>
    </cfRule>
    <cfRule type="cellIs" dxfId="35" priority="5" operator="greaterThanOrEqual">
      <formula>90%</formula>
    </cfRule>
    <cfRule type="cellIs" dxfId="34" priority="6" operator="lessThan">
      <formula>89.99%</formula>
    </cfRule>
  </conditionalFormatting>
  <conditionalFormatting sqref="W21:BB21">
    <cfRule type="colorScale" priority="427">
      <colorScale>
        <cfvo type="min"/>
        <cfvo type="percentile" val="50"/>
        <cfvo type="max"/>
        <color rgb="FFE98BD7"/>
        <color rgb="FFD5007F"/>
        <color rgb="FF950054"/>
      </colorScale>
    </cfRule>
  </conditionalFormatting>
  <dataValidations count="1">
    <dataValidation showDropDown="1" showInputMessage="1" showErrorMessage="1" sqref="C21 G19:G23 G10:G11 G16:G17 G13:G14 G25:G26" xr:uid="{5CD05DB9-0178-493E-8599-E890D3BB966B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O38"/>
  <sheetViews>
    <sheetView showGridLines="0" topLeftCell="AO1" zoomScale="60" zoomScaleNormal="60" workbookViewId="0">
      <selection activeCell="L19" sqref="L19"/>
    </sheetView>
  </sheetViews>
  <sheetFormatPr baseColWidth="10" defaultColWidth="11.453125" defaultRowHeight="30" customHeight="1" x14ac:dyDescent="0.25"/>
  <cols>
    <col min="1" max="1" width="10.453125" style="1" bestFit="1" customWidth="1"/>
    <col min="2" max="2" width="19.1796875" style="1" bestFit="1" customWidth="1"/>
    <col min="3" max="3" width="19.1796875" style="1" customWidth="1"/>
    <col min="4" max="4" width="14.453125" style="1" customWidth="1"/>
    <col min="5" max="5" width="21" style="1" customWidth="1"/>
    <col min="6" max="6" width="12.81640625" style="1" customWidth="1"/>
    <col min="7" max="7" width="10.453125" style="1" bestFit="1" customWidth="1"/>
    <col min="8" max="8" width="14.453125" style="1" customWidth="1"/>
    <col min="9" max="54" width="10.54296875" style="1" customWidth="1"/>
    <col min="55" max="55" width="22.54296875" style="1" customWidth="1"/>
    <col min="56" max="16384" width="11.453125" style="1"/>
  </cols>
  <sheetData>
    <row r="1" spans="1:67" ht="40.5" customHeight="1" x14ac:dyDescent="0.25">
      <c r="A1" s="80" t="str">
        <f>'PANEL DE CONTROL DISTRITAL'!A1:L1</f>
        <v>INSTITUTO NACIONAL ELECTORAL
SISTEMA DE GESTIÓN DE LA CALIDAD
BAJA CALIFORNIA SUR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</row>
    <row r="2" spans="1:67" ht="33.75" customHeight="1" x14ac:dyDescent="0.25">
      <c r="A2" s="25"/>
      <c r="B2" s="25"/>
      <c r="C2" s="25"/>
      <c r="D2" s="13" t="s">
        <v>19</v>
      </c>
      <c r="E2" s="13">
        <v>2</v>
      </c>
      <c r="F2" s="101" t="s">
        <v>20</v>
      </c>
      <c r="G2" s="101"/>
      <c r="H2" s="23">
        <v>30251</v>
      </c>
      <c r="I2" s="22"/>
      <c r="J2" s="22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54"/>
      <c r="BD2" s="18"/>
    </row>
    <row r="3" spans="1:67" ht="11.25" customHeight="1" thickBot="1" x14ac:dyDescent="0.3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67" ht="30" customHeight="1" thickTop="1" thickBot="1" x14ac:dyDescent="0.3">
      <c r="A4" s="105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BE4" s="21"/>
    </row>
    <row r="5" spans="1:67" ht="5.25" customHeight="1" thickTop="1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10"/>
    </row>
    <row r="6" spans="1:67" ht="18" customHeight="1" thickTop="1" thickBot="1" x14ac:dyDescent="0.3">
      <c r="A6" s="102" t="str">
        <f>'PANEL DE CONTROL DISTRITAL'!A6</f>
        <v>Número</v>
      </c>
      <c r="B6" s="103" t="str">
        <f>'PANEL DE CONTROL DISTRITAL'!B6</f>
        <v xml:space="preserve">PROCESOS SUSTANTIVOS E INDICADORES </v>
      </c>
      <c r="C6" s="103"/>
      <c r="D6" s="103"/>
      <c r="E6" s="103"/>
      <c r="F6" s="103"/>
      <c r="G6" s="103"/>
      <c r="H6" s="103"/>
      <c r="I6" s="111" t="s">
        <v>16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04" t="s">
        <v>7</v>
      </c>
    </row>
    <row r="7" spans="1:67" ht="17.25" customHeight="1" thickTop="1" thickBot="1" x14ac:dyDescent="0.3">
      <c r="A7" s="102"/>
      <c r="B7" s="103" t="str">
        <f>'PANEL DE CONTROL DISTRITAL'!B7</f>
        <v>DESCRIPCIÓN</v>
      </c>
      <c r="C7" s="103"/>
      <c r="D7" s="103"/>
      <c r="E7" s="103" t="str">
        <f>'PANEL DE CONTROL DISTRITAL'!E7</f>
        <v>MEDICIÓN</v>
      </c>
      <c r="F7" s="103"/>
      <c r="G7" s="103"/>
      <c r="H7" s="103"/>
      <c r="I7" s="113" t="str">
        <f>'PANEL DE CONTROL DISTRITAL'!A5</f>
        <v>CAMPAÑA ANUAL INTENSA 2024                                                                                                 CAMPAÑA ESPECIAL DE ACTUALIZACIÓN PARA EL PROCESO ELECTORAL EXTRAORDINARIO (CEAPEE)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04"/>
    </row>
    <row r="8" spans="1:67" ht="5.25" customHeight="1" thickTop="1" thickBot="1" x14ac:dyDescent="0.3">
      <c r="A8" s="102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04"/>
    </row>
    <row r="9" spans="1:67" s="2" customFormat="1" ht="29.25" customHeight="1" thickTop="1" thickBot="1" x14ac:dyDescent="0.3">
      <c r="A9" s="102"/>
      <c r="B9" s="27" t="str">
        <f>'PANEL DE CONTROL DISTRITAL'!B8</f>
        <v xml:space="preserve">Proceso </v>
      </c>
      <c r="C9" s="27" t="str">
        <f>'PANEL DE CONTROL DISTRITAL'!C8</f>
        <v>Dueño de Proceso</v>
      </c>
      <c r="D9" s="27" t="str">
        <f>'PANEL DE CONTROL DISTRITAL'!D8</f>
        <v>Indicador</v>
      </c>
      <c r="E9" s="27" t="str">
        <f>'PANEL DE CONTROL DISTRITAL'!E8</f>
        <v>Cálculo</v>
      </c>
      <c r="F9" s="27" t="str">
        <f>'PANEL DE CONTROL DISTRITAL'!F8</f>
        <v xml:space="preserve">Periodo </v>
      </c>
      <c r="G9" s="27" t="str">
        <f>'PANEL DE CONTROL DISTRITAL'!G8</f>
        <v>Estimado</v>
      </c>
      <c r="H9" s="38" t="str">
        <f>'PANEL DE CONTROL DISTRITAL'!H8</f>
        <v>Nominativo</v>
      </c>
      <c r="I9" s="31" t="str">
        <f>'030151'!I9</f>
        <v>2024-41</v>
      </c>
      <c r="J9" s="31" t="str">
        <f>'030151'!J9</f>
        <v>2024-42</v>
      </c>
      <c r="K9" s="31" t="str">
        <f>'030151'!K9</f>
        <v>2024-43</v>
      </c>
      <c r="L9" s="31" t="str">
        <f>'030151'!L9</f>
        <v>2024-44</v>
      </c>
      <c r="M9" s="31" t="str">
        <f>'030151'!M9</f>
        <v>2024-45</v>
      </c>
      <c r="N9" s="31" t="str">
        <f>'030151'!N9</f>
        <v>2024-46</v>
      </c>
      <c r="O9" s="31" t="str">
        <f>'030151'!O9</f>
        <v>2024-47</v>
      </c>
      <c r="P9" s="31" t="str">
        <f>'030151'!P9</f>
        <v>2024-48</v>
      </c>
      <c r="Q9" s="31" t="str">
        <f>'030151'!Q9</f>
        <v>2024-49</v>
      </c>
      <c r="R9" s="31" t="str">
        <f>'030151'!R9</f>
        <v>2024-50</v>
      </c>
      <c r="S9" s="31" t="str">
        <f>'030151'!S9</f>
        <v>2024-51</v>
      </c>
      <c r="T9" s="31" t="str">
        <f>'030151'!T9</f>
        <v>2024-52</v>
      </c>
      <c r="U9" s="31" t="str">
        <f>'030151'!U9</f>
        <v>2024-53</v>
      </c>
      <c r="V9" s="31" t="str">
        <f>'030151'!V9</f>
        <v>2024-54</v>
      </c>
      <c r="W9" s="31" t="str">
        <f>'030151'!W9</f>
        <v>2024-55</v>
      </c>
      <c r="X9" s="31" t="str">
        <f>'030151'!X9</f>
        <v>2024-56</v>
      </c>
      <c r="Y9" s="31" t="str">
        <f>'030151'!Y9</f>
        <v>2024-57</v>
      </c>
      <c r="Z9" s="31" t="str">
        <f>'030151'!Z9</f>
        <v>2024-58</v>
      </c>
      <c r="AA9" s="31" t="str">
        <f>'030151'!AA9</f>
        <v>2024-59</v>
      </c>
      <c r="AB9" s="31" t="str">
        <f>'030151'!AB9</f>
        <v>2025-01</v>
      </c>
      <c r="AC9" s="31" t="str">
        <f>'030151'!AC9</f>
        <v>2025-02</v>
      </c>
      <c r="AD9" s="31" t="str">
        <f>'030151'!AD9</f>
        <v>2025-03</v>
      </c>
      <c r="AE9" s="31" t="str">
        <f>'030151'!AE9</f>
        <v>2025-04</v>
      </c>
      <c r="AF9" s="31" t="str">
        <f>'030151'!AF9</f>
        <v>2025-05</v>
      </c>
      <c r="AG9" s="31" t="str">
        <f>'030151'!AG9</f>
        <v>2025-06</v>
      </c>
      <c r="AH9" s="31" t="str">
        <f>'030151'!AH9</f>
        <v>2025-07</v>
      </c>
      <c r="AI9" s="31" t="str">
        <f>'030151'!AI9</f>
        <v>2025-08</v>
      </c>
      <c r="AJ9" s="31" t="str">
        <f>'030151'!AJ9</f>
        <v>2025-09</v>
      </c>
      <c r="AK9" s="31" t="str">
        <f>'030151'!AK9</f>
        <v>2025-10</v>
      </c>
      <c r="AL9" s="31" t="str">
        <f>'030151'!AL9</f>
        <v>2025-11</v>
      </c>
      <c r="AM9" s="31" t="str">
        <f>'030151'!AM9</f>
        <v>2025-12</v>
      </c>
      <c r="AN9" s="31" t="str">
        <f>'030151'!AN9</f>
        <v>2025-13</v>
      </c>
      <c r="AO9" s="31" t="str">
        <f>'030151'!AO9</f>
        <v>2025-14</v>
      </c>
      <c r="AP9" s="31" t="str">
        <f>'030151'!AP9</f>
        <v>2025-15</v>
      </c>
      <c r="AQ9" s="31" t="str">
        <f>'030151'!AQ9</f>
        <v>2025-16</v>
      </c>
      <c r="AR9" s="31" t="str">
        <f>'030151'!AR9</f>
        <v>2025-17</v>
      </c>
      <c r="AS9" s="31" t="str">
        <f>'030151'!AS9</f>
        <v>2025-18</v>
      </c>
      <c r="AT9" s="31" t="str">
        <f>'030151'!AT9</f>
        <v>2025-19</v>
      </c>
      <c r="AU9" s="31" t="str">
        <f>'030151'!AU9</f>
        <v>2025-20</v>
      </c>
      <c r="AV9" s="31" t="str">
        <f>'030151'!AV9</f>
        <v>2025-21</v>
      </c>
      <c r="AW9" s="31" t="str">
        <f>'030151'!AW9</f>
        <v>2025-22</v>
      </c>
      <c r="AX9" s="31" t="str">
        <f>'030151'!AX9</f>
        <v>2025-23</v>
      </c>
      <c r="AY9" s="31" t="str">
        <f>'030151'!AY9</f>
        <v>2025-24</v>
      </c>
      <c r="AZ9" s="31" t="str">
        <f>'030151'!AZ9</f>
        <v>2025-25</v>
      </c>
      <c r="BA9" s="31" t="str">
        <f>'030151'!BA9</f>
        <v>2025-26</v>
      </c>
      <c r="BB9" s="31" t="str">
        <f>'030151'!BB9</f>
        <v>2025-27</v>
      </c>
      <c r="BC9" s="104"/>
    </row>
    <row r="10" spans="1:67" s="2" customFormat="1" ht="50.15" customHeight="1" thickTop="1" thickBot="1" x14ac:dyDescent="0.3">
      <c r="A10" s="99">
        <f>'PANEL DE CONTROL DISTRITAL'!A9</f>
        <v>1</v>
      </c>
      <c r="B10" s="100" t="str">
        <f>'PANEL DE CONTROL DISTRITAL'!B9</f>
        <v>ENTREVISTA</v>
      </c>
      <c r="C10" s="95" t="str">
        <f>'PANEL DE CONTROL DISTRITAL'!C9</f>
        <v xml:space="preserve"> Auxiliar de Atención Ciudadana</v>
      </c>
      <c r="D10" s="96" t="str">
        <f>'PANEL DE CONTROL DISTRITAL'!D9</f>
        <v>Fichas requisitadas correctamente=</v>
      </c>
      <c r="E10" s="95" t="str">
        <f>'PANEL DE CONTROL DISTRITAL'!E9</f>
        <v>(Fichas requisitadas correctamente / Fichas revisadas en la muestra del 10%) x 100</v>
      </c>
      <c r="F10" s="97" t="str">
        <f>'PANEL DE CONTROL DISTRITAL'!F9</f>
        <v>Semanal (remesa)</v>
      </c>
      <c r="G10" s="98">
        <f>'PANEL DE CONTROL DISTRITAL'!G9</f>
        <v>0.9</v>
      </c>
      <c r="H10" s="28" t="str">
        <f>'PANEL DE CONTROL DISTRITAL'!H9</f>
        <v>Fichas requistadas correctamente</v>
      </c>
      <c r="I10" s="26">
        <v>0</v>
      </c>
      <c r="J10" s="26">
        <v>42</v>
      </c>
      <c r="K10" s="26">
        <v>29</v>
      </c>
      <c r="L10" s="26">
        <v>23</v>
      </c>
      <c r="M10" s="26">
        <v>38</v>
      </c>
      <c r="N10" s="26">
        <v>27</v>
      </c>
      <c r="O10" s="26">
        <v>36</v>
      </c>
      <c r="P10" s="26">
        <v>35</v>
      </c>
      <c r="Q10" s="26">
        <v>35</v>
      </c>
      <c r="R10" s="26">
        <v>30</v>
      </c>
      <c r="S10" s="26">
        <v>36</v>
      </c>
      <c r="T10" s="26">
        <v>42</v>
      </c>
      <c r="U10" s="26">
        <v>35</v>
      </c>
      <c r="V10" s="26">
        <v>48</v>
      </c>
      <c r="W10" s="26">
        <v>0</v>
      </c>
      <c r="X10" s="26">
        <v>38</v>
      </c>
      <c r="Y10" s="26">
        <v>37</v>
      </c>
      <c r="Z10" s="26">
        <v>33</v>
      </c>
      <c r="AA10" s="26">
        <v>7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88">
        <f>IFERROR(SUM(I10:BB10)/SUM(I11:BB11),0)</f>
        <v>1</v>
      </c>
    </row>
    <row r="11" spans="1:67" s="2" customFormat="1" ht="50.15" customHeight="1" thickTop="1" thickBot="1" x14ac:dyDescent="0.3">
      <c r="A11" s="99"/>
      <c r="B11" s="100"/>
      <c r="C11" s="95"/>
      <c r="D11" s="96"/>
      <c r="E11" s="95"/>
      <c r="F11" s="97"/>
      <c r="G11" s="98"/>
      <c r="H11" s="28" t="str">
        <f>'PANEL DE CONTROL DISTRITAL'!H10</f>
        <v>Fichas revisadas en la muestra del 10%</v>
      </c>
      <c r="I11" s="39">
        <v>0</v>
      </c>
      <c r="J11" s="39">
        <v>42</v>
      </c>
      <c r="K11" s="39">
        <v>29</v>
      </c>
      <c r="L11" s="39">
        <v>23</v>
      </c>
      <c r="M11" s="39">
        <v>38</v>
      </c>
      <c r="N11" s="39">
        <v>27</v>
      </c>
      <c r="O11" s="39">
        <v>36</v>
      </c>
      <c r="P11" s="39">
        <v>35</v>
      </c>
      <c r="Q11" s="39">
        <v>35</v>
      </c>
      <c r="R11" s="39">
        <v>30</v>
      </c>
      <c r="S11" s="39">
        <v>36</v>
      </c>
      <c r="T11" s="39">
        <v>42</v>
      </c>
      <c r="U11" s="39">
        <v>35</v>
      </c>
      <c r="V11" s="39">
        <v>48</v>
      </c>
      <c r="W11" s="39">
        <v>0</v>
      </c>
      <c r="X11" s="39">
        <v>38</v>
      </c>
      <c r="Y11" s="39">
        <v>37</v>
      </c>
      <c r="Z11" s="39">
        <v>33</v>
      </c>
      <c r="AA11" s="39">
        <v>7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0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88"/>
    </row>
    <row r="12" spans="1:67" s="41" customFormat="1" ht="8.15" customHeight="1" thickTop="1" thickBo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</row>
    <row r="13" spans="1:67" s="3" customFormat="1" ht="50.15" customHeight="1" thickTop="1" thickBot="1" x14ac:dyDescent="0.3">
      <c r="A13" s="99">
        <f>'PANEL DE CONTROL DISTRITAL'!A12</f>
        <v>2</v>
      </c>
      <c r="B13" s="100" t="str">
        <f>'PANEL DE CONTROL DISTRITAL'!B12</f>
        <v>TRÁMITE</v>
      </c>
      <c r="C13" s="95" t="str">
        <f>'PANEL DE CONTROL DISTRITAL'!C12</f>
        <v>Operador de Equipo Tecnológico</v>
      </c>
      <c r="D13" s="96" t="str">
        <f>'PANEL DE CONTROL DISTRITAL'!D12</f>
        <v>Trámites exitosos efectivos=</v>
      </c>
      <c r="E13" s="95" t="str">
        <f>'PANEL DE CONTROL DISTRITAL'!E12</f>
        <v>(Número de trámites exitosos / Número de trámites aplicados) x 100</v>
      </c>
      <c r="F13" s="97" t="str">
        <f>'PANEL DE CONTROL DISTRITAL'!F12</f>
        <v>Semanal (remesa)</v>
      </c>
      <c r="G13" s="98">
        <f>'PANEL DE CONTROL DISTRITAL'!G12</f>
        <v>0.9</v>
      </c>
      <c r="H13" s="28" t="str">
        <f>'PANEL DE CONTROL DISTRITAL'!H12</f>
        <v>Número de trámites exitosos</v>
      </c>
      <c r="I13" s="26">
        <v>0</v>
      </c>
      <c r="J13" s="26">
        <v>417</v>
      </c>
      <c r="K13" s="26">
        <v>297</v>
      </c>
      <c r="L13" s="26">
        <v>237</v>
      </c>
      <c r="M13" s="26">
        <v>379</v>
      </c>
      <c r="N13" s="26">
        <v>276</v>
      </c>
      <c r="O13" s="26">
        <v>360</v>
      </c>
      <c r="P13" s="26">
        <v>357</v>
      </c>
      <c r="Q13" s="26">
        <v>352</v>
      </c>
      <c r="R13" s="26">
        <v>312</v>
      </c>
      <c r="S13" s="26">
        <v>361</v>
      </c>
      <c r="T13" s="26">
        <v>370</v>
      </c>
      <c r="U13" s="26">
        <v>356</v>
      </c>
      <c r="V13" s="26">
        <v>481</v>
      </c>
      <c r="W13" s="26">
        <v>0</v>
      </c>
      <c r="X13" s="26">
        <v>380</v>
      </c>
      <c r="Y13" s="26">
        <v>372</v>
      </c>
      <c r="Z13" s="26">
        <v>329</v>
      </c>
      <c r="AA13" s="26">
        <v>70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88">
        <f>IFERROR(SUM(I13:BB13)/SUM(I14:BB14),0)</f>
        <v>0.98702646600934096</v>
      </c>
    </row>
    <row r="14" spans="1:67" s="3" customFormat="1" ht="50.15" customHeight="1" thickTop="1" thickBot="1" x14ac:dyDescent="0.3">
      <c r="A14" s="99"/>
      <c r="B14" s="100"/>
      <c r="C14" s="95"/>
      <c r="D14" s="96"/>
      <c r="E14" s="95"/>
      <c r="F14" s="97"/>
      <c r="G14" s="98"/>
      <c r="H14" s="28" t="str">
        <f>'PANEL DE CONTROL DISTRITAL'!H13</f>
        <v>Número de trámites aplicados</v>
      </c>
      <c r="I14" s="39">
        <v>0</v>
      </c>
      <c r="J14" s="39">
        <v>421</v>
      </c>
      <c r="K14" s="39">
        <v>298</v>
      </c>
      <c r="L14" s="39">
        <v>238</v>
      </c>
      <c r="M14" s="39">
        <v>380</v>
      </c>
      <c r="N14" s="39">
        <v>277</v>
      </c>
      <c r="O14" s="39">
        <v>360</v>
      </c>
      <c r="P14" s="39">
        <v>357</v>
      </c>
      <c r="Q14" s="39">
        <v>352</v>
      </c>
      <c r="R14" s="39">
        <v>313</v>
      </c>
      <c r="S14" s="39">
        <v>361</v>
      </c>
      <c r="T14" s="39">
        <v>421</v>
      </c>
      <c r="U14" s="39">
        <v>359</v>
      </c>
      <c r="V14" s="39">
        <v>485</v>
      </c>
      <c r="W14" s="39">
        <v>0</v>
      </c>
      <c r="X14" s="39">
        <v>384</v>
      </c>
      <c r="Y14" s="39">
        <v>374</v>
      </c>
      <c r="Z14" s="39">
        <v>331</v>
      </c>
      <c r="AA14" s="39">
        <v>70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  <c r="BB14" s="39">
        <v>0</v>
      </c>
      <c r="BC14" s="88"/>
    </row>
    <row r="15" spans="1:67" s="41" customFormat="1" ht="8.15" customHeight="1" thickTop="1" thickBot="1" x14ac:dyDescent="0.3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</row>
    <row r="16" spans="1:67" s="3" customFormat="1" ht="50.15" customHeight="1" thickTop="1" thickBot="1" x14ac:dyDescent="0.3">
      <c r="A16" s="99">
        <f>'PANEL DE CONTROL DISTRITAL'!A15</f>
        <v>3</v>
      </c>
      <c r="B16" s="100" t="str">
        <f>'PANEL DE CONTROL DISTRITAL'!B15</f>
        <v>TRANSFERENCIA DE LA INFORMACIÓN</v>
      </c>
      <c r="C16" s="95" t="str">
        <f>'PANEL DE CONTROL DISTRITAL'!C15</f>
        <v>Responsable de Módulo</v>
      </c>
      <c r="D16" s="96" t="str">
        <f>'PANEL DE CONTROL DISTRITAL'!D15</f>
        <v>Reenvíos exitosos =</v>
      </c>
      <c r="E16" s="95" t="str">
        <f>'PANEL DE CONTROL DISTRITAL'!E15</f>
        <v>(Ejecución de los scripts de reenvío de notificaciones/Solicitud de reenvíos de scripts requeridos) x100</v>
      </c>
      <c r="F16" s="97" t="str">
        <f>'PANEL DE CONTROL DISTRITAL'!F15</f>
        <v>Semanal (remesa)</v>
      </c>
      <c r="G16" s="98">
        <f>'PANEL DE CONTROL DISTRITAL'!G15</f>
        <v>1</v>
      </c>
      <c r="H16" s="28" t="str">
        <f>'PANEL DE CONTROL DISTRITAL'!H15</f>
        <v>Ejecución de los scripts de reenvío de notificaciones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88">
        <f>IFERROR(SUM(I16:BB16)/SUM(I17:BB17),1)</f>
        <v>1</v>
      </c>
    </row>
    <row r="17" spans="1:67" s="3" customFormat="1" ht="50.15" customHeight="1" thickTop="1" thickBot="1" x14ac:dyDescent="0.3">
      <c r="A17" s="99"/>
      <c r="B17" s="100"/>
      <c r="C17" s="95"/>
      <c r="D17" s="96"/>
      <c r="E17" s="95"/>
      <c r="F17" s="97"/>
      <c r="G17" s="98"/>
      <c r="H17" s="28" t="str">
        <f>'PANEL DE CONTROL DISTRITAL'!H16</f>
        <v>Solicitud de reevíos de scripts requeridos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  <c r="BB17" s="39">
        <v>0</v>
      </c>
      <c r="BC17" s="88"/>
    </row>
    <row r="18" spans="1:67" s="41" customFormat="1" ht="8.15" customHeight="1" thickTop="1" thickBot="1" x14ac:dyDescent="0.3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3" customFormat="1" ht="50.15" customHeight="1" thickTop="1" thickBot="1" x14ac:dyDescent="0.3">
      <c r="A19" s="99">
        <f>'PANEL DE CONTROL DISTRITAL'!A18</f>
        <v>4</v>
      </c>
      <c r="B19" s="100" t="str">
        <f>'PANEL DE CONTROL DISTRITAL'!B18</f>
        <v>CONCILIACIÓN DE CREDENCIALES PARA VOTAR</v>
      </c>
      <c r="C19" s="95" t="str">
        <f>'PANEL DE CONTROL DISTRITAL'!C18</f>
        <v>Responsable de Módulo</v>
      </c>
      <c r="D19" s="96" t="str">
        <f>'PANEL DE CONTROL DISTRITAL'!D18</f>
        <v xml:space="preserve">Credenciales disponibles para entrega = </v>
      </c>
      <c r="E19" s="95" t="str">
        <f>'PANEL DE CONTROL DISTRITAL'!E18</f>
        <v>[(Credenciales recibidas - credenciales inconsistentes) / Credenciales recibidas] x 100</v>
      </c>
      <c r="F19" s="97" t="str">
        <f>'PANEL DE CONTROL DISTRITAL'!F18</f>
        <v>Semanal (remesa)</v>
      </c>
      <c r="G19" s="98">
        <f>'PANEL DE CONTROL DISTRITAL'!G18</f>
        <v>0.9</v>
      </c>
      <c r="H19" s="28" t="str">
        <f>'PANEL DE CONTROL DISTRITAL'!H18</f>
        <v xml:space="preserve">Credenciales Recibidas - Credenciales inconsistentes </v>
      </c>
      <c r="I19" s="26">
        <v>0</v>
      </c>
      <c r="J19" s="26">
        <v>398</v>
      </c>
      <c r="K19" s="26">
        <v>419</v>
      </c>
      <c r="L19" s="26">
        <v>194</v>
      </c>
      <c r="M19" s="26">
        <v>426</v>
      </c>
      <c r="N19" s="26">
        <v>260</v>
      </c>
      <c r="O19" s="26">
        <v>360</v>
      </c>
      <c r="P19" s="26">
        <v>364</v>
      </c>
      <c r="Q19" s="26">
        <v>350</v>
      </c>
      <c r="R19" s="26">
        <v>373</v>
      </c>
      <c r="S19" s="26">
        <v>300</v>
      </c>
      <c r="T19" s="26">
        <v>382</v>
      </c>
      <c r="U19" s="26">
        <v>281</v>
      </c>
      <c r="V19" s="26">
        <v>525</v>
      </c>
      <c r="W19" s="26">
        <v>0</v>
      </c>
      <c r="X19" s="26">
        <v>503</v>
      </c>
      <c r="Y19" s="26">
        <v>380</v>
      </c>
      <c r="Z19" s="26">
        <v>241</v>
      </c>
      <c r="AA19" s="26">
        <v>86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88">
        <f>IFERROR(SUM(I19:BB19)/SUM(I20:BB20),0)</f>
        <v>1</v>
      </c>
    </row>
    <row r="20" spans="1:67" s="3" customFormat="1" ht="50.15" customHeight="1" thickTop="1" thickBot="1" x14ac:dyDescent="0.3">
      <c r="A20" s="99"/>
      <c r="B20" s="100"/>
      <c r="C20" s="95"/>
      <c r="D20" s="96"/>
      <c r="E20" s="95"/>
      <c r="F20" s="97"/>
      <c r="G20" s="98"/>
      <c r="H20" s="28" t="str">
        <f>'PANEL DE CONTROL DISTRITAL'!H19</f>
        <v xml:space="preserve">Credenciales recibidas </v>
      </c>
      <c r="I20" s="39">
        <v>0</v>
      </c>
      <c r="J20" s="39">
        <v>398</v>
      </c>
      <c r="K20" s="39">
        <v>419</v>
      </c>
      <c r="L20" s="39">
        <v>194</v>
      </c>
      <c r="M20" s="39">
        <v>426</v>
      </c>
      <c r="N20" s="39">
        <v>260</v>
      </c>
      <c r="O20" s="39">
        <v>360</v>
      </c>
      <c r="P20" s="39">
        <v>364</v>
      </c>
      <c r="Q20" s="39">
        <v>350</v>
      </c>
      <c r="R20" s="39">
        <v>373</v>
      </c>
      <c r="S20" s="39">
        <v>300</v>
      </c>
      <c r="T20" s="39">
        <v>382</v>
      </c>
      <c r="U20" s="39">
        <v>281</v>
      </c>
      <c r="V20" s="39">
        <v>525</v>
      </c>
      <c r="W20" s="39">
        <v>0</v>
      </c>
      <c r="X20" s="39">
        <v>503</v>
      </c>
      <c r="Y20" s="39">
        <v>380</v>
      </c>
      <c r="Z20" s="39">
        <v>241</v>
      </c>
      <c r="AA20" s="39">
        <v>86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  <c r="BB20" s="39">
        <v>0</v>
      </c>
      <c r="BC20" s="88"/>
    </row>
    <row r="21" spans="1:67" s="41" customFormat="1" ht="8.15" customHeight="1" thickTop="1" thickBot="1" x14ac:dyDescent="0.3">
      <c r="A21" s="42"/>
      <c r="B21" s="43"/>
      <c r="C21" s="44"/>
      <c r="D21" s="45"/>
      <c r="E21" s="44"/>
      <c r="F21" s="46"/>
      <c r="G21" s="47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5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3" customFormat="1" ht="50.15" customHeight="1" thickTop="1" thickBot="1" x14ac:dyDescent="0.3">
      <c r="A22" s="99">
        <f>'PANEL DE CONTROL DISTRITAL'!A21</f>
        <v>5</v>
      </c>
      <c r="B22" s="100" t="str">
        <f>'PANEL DE CONTROL DISTRITAL'!B21</f>
        <v>CONCILIACIÓN DE CREDENCIALES PARA VOTAR</v>
      </c>
      <c r="C22" s="95" t="str">
        <f>'PANEL DE CONTROL DISTRITAL'!C21</f>
        <v>Responsable de Módulo</v>
      </c>
      <c r="D22" s="96" t="str">
        <f>'PANEL DE CONTROL DISTRITAL'!D21</f>
        <v xml:space="preserve">Arqueo de Credenciales = </v>
      </c>
      <c r="E22" s="95" t="str">
        <f>'PANEL DE CONTROL DISTRITAL'!E21</f>
        <v>(Credenciales disponibles (físicas)/ Credenciales disponibles registradas en SIIRFE) x 100</v>
      </c>
      <c r="F22" s="97" t="str">
        <f>'PANEL DE CONTROL DISTRITAL'!F21</f>
        <v>Semanal (remesa)</v>
      </c>
      <c r="G22" s="98">
        <f>'PANEL DE CONTROL DISTRITAL'!G21</f>
        <v>1</v>
      </c>
      <c r="H22" s="28" t="str">
        <f>'PANEL DE CONTROL DISTRITAL'!H21</f>
        <v>Credenciales disponibles (físicas)</v>
      </c>
      <c r="I22" s="26">
        <v>0</v>
      </c>
      <c r="J22" s="26">
        <v>523</v>
      </c>
      <c r="K22" s="26">
        <v>536</v>
      </c>
      <c r="L22" s="26">
        <v>359</v>
      </c>
      <c r="M22" s="26">
        <v>524</v>
      </c>
      <c r="N22" s="26">
        <v>446</v>
      </c>
      <c r="O22" s="26">
        <v>502</v>
      </c>
      <c r="P22" s="26">
        <v>520</v>
      </c>
      <c r="Q22" s="26">
        <v>499</v>
      </c>
      <c r="R22" s="26">
        <v>564</v>
      </c>
      <c r="S22" s="26">
        <v>479</v>
      </c>
      <c r="T22" s="26">
        <v>533</v>
      </c>
      <c r="U22" s="26">
        <v>446</v>
      </c>
      <c r="V22" s="26">
        <v>593</v>
      </c>
      <c r="W22" s="26">
        <v>0</v>
      </c>
      <c r="X22" s="26">
        <v>568</v>
      </c>
      <c r="Y22" s="26">
        <v>529</v>
      </c>
      <c r="Z22" s="26">
        <v>435</v>
      </c>
      <c r="AA22" s="26">
        <v>420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88">
        <f>IFERROR(SUM(I22:BB22)/SUM(I23:BB23),0)</f>
        <v>1</v>
      </c>
    </row>
    <row r="23" spans="1:67" s="3" customFormat="1" ht="50.15" customHeight="1" thickTop="1" thickBot="1" x14ac:dyDescent="0.3">
      <c r="A23" s="99"/>
      <c r="B23" s="100"/>
      <c r="C23" s="95"/>
      <c r="D23" s="96"/>
      <c r="E23" s="95"/>
      <c r="F23" s="97"/>
      <c r="G23" s="98"/>
      <c r="H23" s="28" t="str">
        <f>'PANEL DE CONTROL DISTRITAL'!H22</f>
        <v>Credenciales disponibles registradas en SIIRFE</v>
      </c>
      <c r="I23" s="39">
        <v>0</v>
      </c>
      <c r="J23" s="39">
        <v>523</v>
      </c>
      <c r="K23" s="39">
        <v>536</v>
      </c>
      <c r="L23" s="39">
        <v>359</v>
      </c>
      <c r="M23" s="39">
        <v>524</v>
      </c>
      <c r="N23" s="39">
        <v>446</v>
      </c>
      <c r="O23" s="39">
        <v>502</v>
      </c>
      <c r="P23" s="39">
        <v>520</v>
      </c>
      <c r="Q23" s="39">
        <v>499</v>
      </c>
      <c r="R23" s="39">
        <v>564</v>
      </c>
      <c r="S23" s="39">
        <v>479</v>
      </c>
      <c r="T23" s="39">
        <v>533</v>
      </c>
      <c r="U23" s="39">
        <v>446</v>
      </c>
      <c r="V23" s="39">
        <v>593</v>
      </c>
      <c r="W23" s="39">
        <v>0</v>
      </c>
      <c r="X23" s="39">
        <v>568</v>
      </c>
      <c r="Y23" s="39">
        <v>529</v>
      </c>
      <c r="Z23" s="39">
        <v>435</v>
      </c>
      <c r="AA23" s="39">
        <v>420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  <c r="BB23" s="39">
        <v>0</v>
      </c>
      <c r="BC23" s="88"/>
    </row>
    <row r="24" spans="1:67" s="4" customFormat="1" ht="15" thickTop="1" thickBot="1" x14ac:dyDescent="0.3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67" ht="50.15" customHeight="1" thickTop="1" thickBot="1" x14ac:dyDescent="0.3">
      <c r="A25" s="99">
        <f>'PANEL DE CONTROL DISTRITAL'!A24</f>
        <v>6</v>
      </c>
      <c r="B25" s="100" t="str">
        <f>'PANEL DE CONTROL DISTRITAL'!B24</f>
        <v>ENTREGA DE LA CREDENCIAL PARA VOTAR</v>
      </c>
      <c r="C25" s="95" t="str">
        <f>'PANEL DE CONTROL DISTRITAL'!C24</f>
        <v>Operador de Equipo Tecnológico</v>
      </c>
      <c r="D25" s="96" t="str">
        <f>'PANEL DE CONTROL DISTRITAL'!D24</f>
        <v xml:space="preserve">Efectividad de entrega de CPV en MAC = </v>
      </c>
      <c r="E25" s="95" t="str">
        <f>'PANEL DE CONTROL DISTRITAL'!E24</f>
        <v>(Total de credenciales entregadas / Total de ciudadanas y ciudadanos que acuden al MAC a recoger su credencial) x 100</v>
      </c>
      <c r="F25" s="97" t="str">
        <f>'PANEL DE CONTROL DISTRITAL'!F24</f>
        <v>Semanal (remesa)</v>
      </c>
      <c r="G25" s="98">
        <f>'PANEL DE CONTROL DISTRITAL'!G24</f>
        <v>0.9</v>
      </c>
      <c r="H25" s="28" t="str">
        <f>'PANEL DE CONTROL DISTRITAL'!H24</f>
        <v xml:space="preserve">Total de credenciales entregadas </v>
      </c>
      <c r="I25" s="26">
        <v>0</v>
      </c>
      <c r="J25" s="26">
        <v>376</v>
      </c>
      <c r="K25" s="26">
        <v>406</v>
      </c>
      <c r="L25" s="26">
        <v>371</v>
      </c>
      <c r="M25" s="26">
        <v>261</v>
      </c>
      <c r="N25" s="26">
        <v>338</v>
      </c>
      <c r="O25" s="26">
        <v>304</v>
      </c>
      <c r="P25" s="26">
        <v>344</v>
      </c>
      <c r="Q25" s="26">
        <v>371</v>
      </c>
      <c r="R25" s="26">
        <v>308</v>
      </c>
      <c r="S25" s="26">
        <v>385</v>
      </c>
      <c r="T25" s="26">
        <v>328</v>
      </c>
      <c r="U25" s="26">
        <v>368</v>
      </c>
      <c r="V25" s="26">
        <v>378</v>
      </c>
      <c r="W25" s="26">
        <v>0</v>
      </c>
      <c r="X25" s="26">
        <v>492</v>
      </c>
      <c r="Y25" s="26">
        <v>419</v>
      </c>
      <c r="Z25" s="26">
        <v>334</v>
      </c>
      <c r="AA25" s="26">
        <v>101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88">
        <f>IFERROR(SUM(I25:BB25)/SUM(I26:BB26),0)</f>
        <v>1</v>
      </c>
    </row>
    <row r="26" spans="1:67" ht="50.15" customHeight="1" thickTop="1" thickBot="1" x14ac:dyDescent="0.3">
      <c r="A26" s="99"/>
      <c r="B26" s="100"/>
      <c r="C26" s="95"/>
      <c r="D26" s="96"/>
      <c r="E26" s="95"/>
      <c r="F26" s="97"/>
      <c r="G26" s="98"/>
      <c r="H26" s="28" t="str">
        <f>'PANEL DE CONTROL DISTRITAL'!H25</f>
        <v>Total de ciudadanas y ciudadanos que acuden al MAC a recoger su credencial</v>
      </c>
      <c r="I26" s="39">
        <v>0</v>
      </c>
      <c r="J26" s="39">
        <v>376</v>
      </c>
      <c r="K26" s="39">
        <v>406</v>
      </c>
      <c r="L26" s="39">
        <v>371</v>
      </c>
      <c r="M26" s="39">
        <v>261</v>
      </c>
      <c r="N26" s="39">
        <v>338</v>
      </c>
      <c r="O26" s="39">
        <v>304</v>
      </c>
      <c r="P26" s="39">
        <v>344</v>
      </c>
      <c r="Q26" s="39">
        <v>371</v>
      </c>
      <c r="R26" s="39">
        <v>308</v>
      </c>
      <c r="S26" s="39">
        <v>385</v>
      </c>
      <c r="T26" s="39">
        <v>328</v>
      </c>
      <c r="U26" s="39">
        <v>368</v>
      </c>
      <c r="V26" s="39">
        <v>378</v>
      </c>
      <c r="W26" s="39">
        <v>0</v>
      </c>
      <c r="X26" s="39">
        <v>492</v>
      </c>
      <c r="Y26" s="39">
        <v>419</v>
      </c>
      <c r="Z26" s="39">
        <v>334</v>
      </c>
      <c r="AA26" s="39">
        <v>101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  <c r="BB26" s="39">
        <v>0</v>
      </c>
      <c r="BC26" s="88"/>
    </row>
    <row r="27" spans="1:67" ht="15.75" customHeight="1" thickTop="1" x14ac:dyDescent="0.25">
      <c r="B27" s="1" t="s">
        <v>28</v>
      </c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15"/>
    </row>
    <row r="28" spans="1:67" ht="15.75" customHeight="1" x14ac:dyDescent="0.25">
      <c r="H28" s="53"/>
    </row>
    <row r="29" spans="1:67" ht="15.75" customHeight="1" x14ac:dyDescent="0.25">
      <c r="H29" s="53"/>
      <c r="I29" s="89" t="s">
        <v>27</v>
      </c>
      <c r="J29" s="89"/>
      <c r="K29" s="89"/>
      <c r="L29" s="89"/>
    </row>
    <row r="30" spans="1:67" ht="15.75" customHeight="1" x14ac:dyDescent="0.25">
      <c r="H30" s="53"/>
      <c r="I30" s="9"/>
      <c r="J30" s="10" t="s">
        <v>25</v>
      </c>
      <c r="K30" s="10"/>
      <c r="L30" s="10"/>
    </row>
    <row r="31" spans="1:67" ht="39" customHeight="1" x14ac:dyDescent="0.25">
      <c r="H31" s="53"/>
      <c r="I31" s="11"/>
      <c r="J31" s="10" t="s">
        <v>26</v>
      </c>
      <c r="K31" s="10"/>
      <c r="L31" s="10"/>
    </row>
    <row r="32" spans="1:67" ht="30" customHeight="1" x14ac:dyDescent="0.25">
      <c r="H32" s="53"/>
      <c r="I32" s="12"/>
      <c r="J32" s="10" t="s">
        <v>18</v>
      </c>
      <c r="K32" s="10"/>
      <c r="L32" s="10"/>
    </row>
    <row r="33" spans="2:13" ht="30" customHeight="1" thickBot="1" x14ac:dyDescent="0.3">
      <c r="H33" s="53"/>
      <c r="I33" s="10"/>
      <c r="J33" s="10"/>
      <c r="K33" s="10"/>
      <c r="L33" s="10"/>
    </row>
    <row r="34" spans="2:13" ht="30" customHeight="1" thickTop="1" thickBot="1" x14ac:dyDescent="0.3">
      <c r="B34" s="90" t="s">
        <v>22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2:13" ht="30" customHeight="1" thickTop="1" thickBot="1" x14ac:dyDescent="0.3">
      <c r="B35" s="92" t="s">
        <v>23</v>
      </c>
      <c r="C35" s="92"/>
      <c r="D35" s="92"/>
      <c r="E35" s="92"/>
      <c r="F35" s="92"/>
      <c r="G35" s="93"/>
      <c r="H35" s="94" t="s">
        <v>24</v>
      </c>
      <c r="I35" s="92"/>
      <c r="J35" s="92"/>
      <c r="K35" s="92"/>
      <c r="L35" s="92"/>
      <c r="M35" s="93"/>
    </row>
    <row r="36" spans="2:13" ht="30" customHeight="1" thickTop="1" x14ac:dyDescent="0.25">
      <c r="B36" s="82"/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</row>
    <row r="37" spans="2:13" ht="30" customHeight="1" thickBot="1" x14ac:dyDescent="0.3">
      <c r="B37" s="85"/>
      <c r="C37" s="86"/>
      <c r="D37" s="86"/>
      <c r="E37" s="86"/>
      <c r="F37" s="86"/>
      <c r="G37" s="87"/>
      <c r="H37" s="85"/>
      <c r="I37" s="86"/>
      <c r="J37" s="86"/>
      <c r="K37" s="86"/>
      <c r="L37" s="86"/>
      <c r="M37" s="87"/>
    </row>
    <row r="38" spans="2:13" ht="30" customHeight="1" thickTop="1" x14ac:dyDescent="0.25"/>
  </sheetData>
  <mergeCells count="70">
    <mergeCell ref="G25:G26"/>
    <mergeCell ref="BC25:BC26"/>
    <mergeCell ref="A24:BC24"/>
    <mergeCell ref="A25:A26"/>
    <mergeCell ref="B25:B26"/>
    <mergeCell ref="C25:C26"/>
    <mergeCell ref="D25:D26"/>
    <mergeCell ref="E25:E26"/>
    <mergeCell ref="F25:F26"/>
    <mergeCell ref="E22:E23"/>
    <mergeCell ref="G19:G20"/>
    <mergeCell ref="BC19:BC20"/>
    <mergeCell ref="A19:A20"/>
    <mergeCell ref="B19:B20"/>
    <mergeCell ref="C19:C20"/>
    <mergeCell ref="D19:D20"/>
    <mergeCell ref="E19:E20"/>
    <mergeCell ref="F19:F20"/>
    <mergeCell ref="F22:F23"/>
    <mergeCell ref="G22:G23"/>
    <mergeCell ref="BC22:BC23"/>
    <mergeCell ref="A22:A23"/>
    <mergeCell ref="B22:B23"/>
    <mergeCell ref="C22:C23"/>
    <mergeCell ref="D22:D23"/>
    <mergeCell ref="F16:F17"/>
    <mergeCell ref="G16:G17"/>
    <mergeCell ref="BC16:BC17"/>
    <mergeCell ref="A18:BC18"/>
    <mergeCell ref="A16:A17"/>
    <mergeCell ref="B16:B17"/>
    <mergeCell ref="C16:C17"/>
    <mergeCell ref="D16:D17"/>
    <mergeCell ref="E16:E17"/>
    <mergeCell ref="F13:F14"/>
    <mergeCell ref="G13:G14"/>
    <mergeCell ref="BC13:BC14"/>
    <mergeCell ref="A15:BC15"/>
    <mergeCell ref="A13:A14"/>
    <mergeCell ref="B13:B14"/>
    <mergeCell ref="C13:C14"/>
    <mergeCell ref="D13:D14"/>
    <mergeCell ref="E13:E14"/>
    <mergeCell ref="A12:BC12"/>
    <mergeCell ref="A10:A11"/>
    <mergeCell ref="B10:B11"/>
    <mergeCell ref="C10:C11"/>
    <mergeCell ref="D10:D11"/>
    <mergeCell ref="E10:E11"/>
    <mergeCell ref="A1:BC1"/>
    <mergeCell ref="F2:G2"/>
    <mergeCell ref="A4:BC4"/>
    <mergeCell ref="A5:BC5"/>
    <mergeCell ref="F10:F11"/>
    <mergeCell ref="G10:G11"/>
    <mergeCell ref="BC10:BC11"/>
    <mergeCell ref="A6:A9"/>
    <mergeCell ref="B6:H6"/>
    <mergeCell ref="I6:BB6"/>
    <mergeCell ref="BC6:BC9"/>
    <mergeCell ref="B7:D7"/>
    <mergeCell ref="E7:H7"/>
    <mergeCell ref="I7:BB7"/>
    <mergeCell ref="B8:BB8"/>
    <mergeCell ref="I29:L29"/>
    <mergeCell ref="B34:M34"/>
    <mergeCell ref="B35:G35"/>
    <mergeCell ref="H35:M35"/>
    <mergeCell ref="B36:G37"/>
    <mergeCell ref="H36:M37"/>
  </mergeCells>
  <phoneticPr fontId="28" type="noConversion"/>
  <conditionalFormatting sqref="I21:BB21">
    <cfRule type="colorScale" priority="422">
      <colorScale>
        <cfvo type="min"/>
        <cfvo type="percentile" val="50"/>
        <cfvo type="max"/>
        <color rgb="FFE98BD7"/>
        <color rgb="FFD5007F"/>
        <color rgb="FF950054"/>
      </colorScale>
    </cfRule>
  </conditionalFormatting>
  <conditionalFormatting sqref="BC10">
    <cfRule type="cellIs" dxfId="33" priority="18" operator="greaterThan">
      <formula>95%</formula>
    </cfRule>
    <cfRule type="cellIs" dxfId="32" priority="19" operator="greaterThanOrEqual">
      <formula>90%</formula>
    </cfRule>
    <cfRule type="cellIs" dxfId="31" priority="20" operator="lessThan">
      <formula>89.99%</formula>
    </cfRule>
  </conditionalFormatting>
  <conditionalFormatting sqref="BC13">
    <cfRule type="cellIs" dxfId="30" priority="15" operator="greaterThan">
      <formula>95%</formula>
    </cfRule>
    <cfRule type="cellIs" dxfId="29" priority="16" operator="greaterThanOrEqual">
      <formula>90%</formula>
    </cfRule>
    <cfRule type="cellIs" dxfId="28" priority="17" operator="lessThan">
      <formula>89.99%</formula>
    </cfRule>
  </conditionalFormatting>
  <conditionalFormatting sqref="BC16">
    <cfRule type="cellIs" dxfId="27" priority="12" operator="greaterThan">
      <formula>95%</formula>
    </cfRule>
    <cfRule type="cellIs" dxfId="26" priority="13" operator="greaterThanOrEqual">
      <formula>90%</formula>
    </cfRule>
    <cfRule type="cellIs" dxfId="25" priority="14" operator="lessThan">
      <formula>89.99%</formula>
    </cfRule>
  </conditionalFormatting>
  <conditionalFormatting sqref="BC19">
    <cfRule type="cellIs" dxfId="24" priority="9" operator="greaterThan">
      <formula>95%</formula>
    </cfRule>
    <cfRule type="cellIs" dxfId="23" priority="10" operator="greaterThanOrEqual">
      <formula>90%</formula>
    </cfRule>
    <cfRule type="cellIs" dxfId="22" priority="11" operator="lessThan">
      <formula>89.99%</formula>
    </cfRule>
  </conditionalFormatting>
  <conditionalFormatting sqref="BC22">
    <cfRule type="cellIs" dxfId="21" priority="1" operator="greaterThanOrEqual">
      <formula>100%</formula>
    </cfRule>
    <cfRule type="cellIs" dxfId="20" priority="2" operator="lessThan">
      <formula>99.99%</formula>
    </cfRule>
  </conditionalFormatting>
  <conditionalFormatting sqref="BC25">
    <cfRule type="cellIs" dxfId="19" priority="3" operator="greaterThan">
      <formula>95%</formula>
    </cfRule>
    <cfRule type="cellIs" dxfId="18" priority="4" operator="greaterThanOrEqual">
      <formula>90%</formula>
    </cfRule>
    <cfRule type="cellIs" dxfId="17" priority="5" operator="lessThan">
      <formula>89.99%</formula>
    </cfRule>
  </conditionalFormatting>
  <dataValidations disablePrompts="1" count="1">
    <dataValidation showDropDown="1" showInputMessage="1" showErrorMessage="1" sqref="C21 G19:G23 G10:G11 G16:G17 G13:G14 G25:G26" xr:uid="{FDA30875-ACE8-40F0-BC86-BCBBD4D68FBE}"/>
  </dataValidations>
  <printOptions horizontalCentered="1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8DB2D399C8AD4BAAAAFF52CCD54D7A" ma:contentTypeVersion="0" ma:contentTypeDescription="Crear nuevo documento." ma:contentTypeScope="" ma:versionID="6f5250e81cb3a8914aa284c5434f391a">
  <xsd:schema xmlns:xsd="http://www.w3.org/2001/XMLSchema" xmlns:xs="http://www.w3.org/2001/XMLSchema" xmlns:p="http://schemas.microsoft.com/office/2006/metadata/properties" xmlns:ns2="d4ea72f7-698a-4710-9b83-5c5b7609dc8a" targetNamespace="http://schemas.microsoft.com/office/2006/metadata/properties" ma:root="true" ma:fieldsID="4e339b20546a0314c9f5729d075ba64a" ns2:_="">
    <xsd:import namespace="d4ea72f7-698a-4710-9b83-5c5b7609dc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72f7-698a-4710-9b83-5c5b7609dc8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ea72f7-698a-4710-9b83-5c5b7609dc8a">PJHJ36CWT4ZF-97-6373</_dlc_DocId>
    <_dlc_DocIdUrl xmlns="d4ea72f7-698a-4710-9b83-5c5b7609dc8a">
      <Url>http://intranet.itguardian.com.mx/Calidad/_layouts/DocIdRedir.aspx?ID=PJHJ36CWT4ZF-97-6373</Url>
      <Description>PJHJ36CWT4ZF-97-6373</Description>
    </_dlc_DocIdUrl>
  </documentManagement>
</p:properties>
</file>

<file path=customXml/itemProps1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B71567-3370-4945-A420-85B502E4E7E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1DDFC6-AD0F-4E04-971E-D8C4E1D4B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a72f7-698a-4710-9b83-5c5b7609d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185E0A-896A-4DE9-8F71-746092AC2565}">
  <ds:schemaRefs>
    <ds:schemaRef ds:uri="http://purl.org/dc/elements/1.1/"/>
    <ds:schemaRef ds:uri="d4ea72f7-698a-4710-9b83-5c5b7609dc8a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PANEL DE CONTROL DISTRITAL</vt:lpstr>
      <vt:lpstr>030151</vt:lpstr>
      <vt:lpstr>030152</vt:lpstr>
      <vt:lpstr>030153</vt:lpstr>
      <vt:lpstr>030154</vt:lpstr>
      <vt:lpstr>030155</vt:lpstr>
      <vt:lpstr>030156</vt:lpstr>
      <vt:lpstr>030157</vt:lpstr>
      <vt:lpstr>030251</vt:lpstr>
      <vt:lpstr>030252</vt:lpstr>
      <vt:lpstr>'030151'!Títulos_a_imprimir</vt:lpstr>
      <vt:lpstr>'030152'!Títulos_a_imprimir</vt:lpstr>
      <vt:lpstr>'030153'!Títulos_a_imprimir</vt:lpstr>
      <vt:lpstr>'030154'!Títulos_a_imprimir</vt:lpstr>
      <vt:lpstr>'030155'!Títulos_a_imprimir</vt:lpstr>
      <vt:lpstr>'030156'!Títulos_a_imprimir</vt:lpstr>
      <vt:lpstr>'030157'!Títulos_a_imprimir</vt:lpstr>
      <vt:lpstr>'030251'!Títulos_a_imprimir</vt:lpstr>
      <vt:lpstr>'030252'!Títulos_a_imprimir</vt:lpstr>
      <vt:lpstr>'PANEL DE CONTROL DISTRITAL'!Títulos_a_imprimir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Ricardo Sánchez Sánchez</dc:creator>
  <cp:lastModifiedBy>FALCON  KAREN GUADALUPE</cp:lastModifiedBy>
  <cp:lastPrinted>2020-12-16T08:17:36Z</cp:lastPrinted>
  <dcterms:created xsi:type="dcterms:W3CDTF">2017-02-09T16:44:50Z</dcterms:created>
  <dcterms:modified xsi:type="dcterms:W3CDTF">2025-01-27T20:57:45Z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0x010100E38DB2D399C8AD4BAAAAFF52CCD54D7A</vt:lpwstr>
  </property>
  <property fmtid="{D5CDD505-2E9C-101B-9397-08002B2CF9AE}" pid="3" name="_dlc_DocIdItemGuid">
    <vt:lpwstr>c437e133-8383-47ca-8925-3c16fbcdbf98</vt:lpwstr>
  </property>
</Properties>
</file>